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9630"/>
  </bookViews>
  <sheets>
    <sheet name="начало года" sheetId="1" r:id="rId1"/>
    <sheet name="конец года" sheetId="5" r:id="rId2"/>
    <sheet name="динамика" sheetId="2" r:id="rId3"/>
    <sheet name="Лист3" sheetId="3" r:id="rId4"/>
  </sheets>
  <externalReferences>
    <externalReference r:id="rId5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8" i="1" l="1"/>
  <c r="Q99" i="1" s="1"/>
  <c r="AI13" i="5" l="1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D45" i="2" s="1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L98" i="5"/>
  <c r="L100" i="5" s="1"/>
  <c r="D10" i="2" s="1"/>
  <c r="P98" i="5"/>
  <c r="P100" i="5" s="1"/>
  <c r="D14" i="2" s="1"/>
  <c r="U98" i="5"/>
  <c r="U99" i="5" s="1"/>
  <c r="AB98" i="5"/>
  <c r="AB100" i="5" s="1"/>
  <c r="D26" i="2" s="1"/>
  <c r="AD95" i="5"/>
  <c r="AE95" i="5"/>
  <c r="AF95" i="5"/>
  <c r="AG95" i="5"/>
  <c r="AD97" i="5"/>
  <c r="AE97" i="5"/>
  <c r="AF97" i="5"/>
  <c r="AG97" i="5"/>
  <c r="AI6" i="5"/>
  <c r="AI7" i="5"/>
  <c r="AI8" i="5"/>
  <c r="AI9" i="5"/>
  <c r="AI10" i="5"/>
  <c r="AI11" i="5"/>
  <c r="AI12" i="5"/>
  <c r="AI5" i="5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13" i="1"/>
  <c r="AJ14" i="1"/>
  <c r="AJ15" i="1"/>
  <c r="AJ16" i="1"/>
  <c r="AJ17" i="1"/>
  <c r="AJ18" i="1"/>
  <c r="AJ19" i="1"/>
  <c r="AJ20" i="1"/>
  <c r="AJ6" i="1"/>
  <c r="AJ7" i="1"/>
  <c r="AJ8" i="1"/>
  <c r="AJ9" i="1"/>
  <c r="AJ10" i="1"/>
  <c r="AJ11" i="1"/>
  <c r="AJ12" i="1"/>
  <c r="AJ5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C31" i="2"/>
  <c r="AG96" i="5"/>
  <c r="AF96" i="5"/>
  <c r="AE96" i="5"/>
  <c r="AD96" i="5"/>
  <c r="H98" i="5"/>
  <c r="H99" i="5" s="1"/>
  <c r="D98" i="5"/>
  <c r="D99" i="5" s="1"/>
  <c r="AH94" i="5"/>
  <c r="AH93" i="5"/>
  <c r="AH92" i="5"/>
  <c r="AH91" i="5"/>
  <c r="AH90" i="5"/>
  <c r="AH89" i="5"/>
  <c r="AH88" i="5"/>
  <c r="AH87" i="5"/>
  <c r="AH86" i="5"/>
  <c r="AH85" i="5"/>
  <c r="AH84" i="5"/>
  <c r="AH83" i="5"/>
  <c r="AH82" i="5"/>
  <c r="AH81" i="5"/>
  <c r="AH80" i="5"/>
  <c r="AH79" i="5"/>
  <c r="AH78" i="5"/>
  <c r="AH77" i="5"/>
  <c r="AH76" i="5"/>
  <c r="AH75" i="5"/>
  <c r="AH74" i="5"/>
  <c r="AH73" i="5"/>
  <c r="AH72" i="5"/>
  <c r="AH71" i="5"/>
  <c r="AH70" i="5"/>
  <c r="AH69" i="5"/>
  <c r="AH68" i="5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H5" i="5"/>
  <c r="AI6" i="1"/>
  <c r="AI7" i="1"/>
  <c r="AI8" i="1"/>
  <c r="AI9" i="1"/>
  <c r="AI10" i="1"/>
  <c r="AI11" i="1"/>
  <c r="AI12" i="1"/>
  <c r="AI13" i="1"/>
  <c r="AI5" i="1"/>
  <c r="W98" i="1"/>
  <c r="W100" i="1" s="1"/>
  <c r="C21" i="2" s="1"/>
  <c r="AA98" i="1"/>
  <c r="AA100" i="1" s="1"/>
  <c r="C25" i="2" s="1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D31" i="2"/>
  <c r="G98" i="5"/>
  <c r="G99" i="5" s="1"/>
  <c r="S98" i="5"/>
  <c r="S100" i="5" s="1"/>
  <c r="D17" i="2" s="1"/>
  <c r="AA98" i="5"/>
  <c r="AA100" i="5" s="1"/>
  <c r="D25" i="2" s="1"/>
  <c r="AE98" i="5"/>
  <c r="AE99" i="5" s="1"/>
  <c r="W98" i="5"/>
  <c r="W99" i="5" s="1"/>
  <c r="AJ95" i="1"/>
  <c r="AI95" i="1"/>
  <c r="AI97" i="1"/>
  <c r="AJ97" i="1"/>
  <c r="S98" i="1"/>
  <c r="S99" i="1" s="1"/>
  <c r="AJ96" i="1"/>
  <c r="AI96" i="1"/>
  <c r="T98" i="5"/>
  <c r="T99" i="5" s="1"/>
  <c r="AF98" i="5"/>
  <c r="P98" i="1"/>
  <c r="P99" i="1" s="1"/>
  <c r="L98" i="1"/>
  <c r="L100" i="1" s="1"/>
  <c r="C10" i="2" s="1"/>
  <c r="H98" i="1"/>
  <c r="H99" i="1" s="1"/>
  <c r="Y98" i="1"/>
  <c r="Y99" i="1" s="1"/>
  <c r="U98" i="1"/>
  <c r="U99" i="1" s="1"/>
  <c r="J98" i="1"/>
  <c r="J100" i="1" s="1"/>
  <c r="C8" i="2" s="1"/>
  <c r="AD98" i="5"/>
  <c r="AD100" i="5" s="1"/>
  <c r="AH98" i="1"/>
  <c r="AH100" i="1"/>
  <c r="C27" i="2"/>
  <c r="N98" i="1"/>
  <c r="N99" i="1" s="1"/>
  <c r="F98" i="1"/>
  <c r="F99" i="1" s="1"/>
  <c r="AG98" i="5"/>
  <c r="AG100" i="5"/>
  <c r="O98" i="1"/>
  <c r="O99" i="1" s="1"/>
  <c r="M98" i="1"/>
  <c r="M99" i="1" s="1"/>
  <c r="K98" i="1"/>
  <c r="K99" i="1" s="1"/>
  <c r="I98" i="1"/>
  <c r="I99" i="1" s="1"/>
  <c r="G98" i="1"/>
  <c r="G100" i="1" s="1"/>
  <c r="C5" i="2" s="1"/>
  <c r="E98" i="1"/>
  <c r="E99" i="1" s="1"/>
  <c r="AB98" i="1"/>
  <c r="AB99" i="1" s="1"/>
  <c r="Z98" i="1"/>
  <c r="Z100" i="1" s="1"/>
  <c r="C24" i="2" s="1"/>
  <c r="X98" i="1"/>
  <c r="X100" i="1" s="1"/>
  <c r="C22" i="2" s="1"/>
  <c r="V98" i="1"/>
  <c r="V99" i="1" s="1"/>
  <c r="T98" i="1"/>
  <c r="T99" i="1" s="1"/>
  <c r="R98" i="1"/>
  <c r="R100" i="1" s="1"/>
  <c r="C16" i="2" s="1"/>
  <c r="D98" i="1"/>
  <c r="D100" i="1" s="1"/>
  <c r="C2" i="2" s="1"/>
  <c r="AG99" i="5"/>
  <c r="AF100" i="5"/>
  <c r="AF99" i="5"/>
  <c r="E31" i="2"/>
  <c r="AH99" i="1"/>
  <c r="AD99" i="5"/>
  <c r="AE100" i="5" l="1"/>
  <c r="I98" i="5"/>
  <c r="I100" i="5" s="1"/>
  <c r="D7" i="2" s="1"/>
  <c r="F98" i="5"/>
  <c r="F99" i="5" s="1"/>
  <c r="AB100" i="1"/>
  <c r="C26" i="2" s="1"/>
  <c r="E26" i="2" s="1"/>
  <c r="AA99" i="1"/>
  <c r="E25" i="2"/>
  <c r="X99" i="1"/>
  <c r="W99" i="1"/>
  <c r="V100" i="1"/>
  <c r="C20" i="2" s="1"/>
  <c r="U100" i="1"/>
  <c r="C19" i="2" s="1"/>
  <c r="Z99" i="1"/>
  <c r="Y100" i="1"/>
  <c r="C23" i="2" s="1"/>
  <c r="T100" i="1"/>
  <c r="C18" i="2" s="1"/>
  <c r="S100" i="1"/>
  <c r="C17" i="2" s="1"/>
  <c r="E17" i="2" s="1"/>
  <c r="R99" i="1"/>
  <c r="Q100" i="1"/>
  <c r="C15" i="2" s="1"/>
  <c r="P100" i="1"/>
  <c r="C14" i="2" s="1"/>
  <c r="E14" i="2" s="1"/>
  <c r="O100" i="1"/>
  <c r="C13" i="2" s="1"/>
  <c r="N100" i="1"/>
  <c r="C12" i="2" s="1"/>
  <c r="M100" i="1"/>
  <c r="C11" i="2" s="1"/>
  <c r="L99" i="1"/>
  <c r="E10" i="2"/>
  <c r="K100" i="1"/>
  <c r="C9" i="2" s="1"/>
  <c r="J99" i="1"/>
  <c r="I100" i="1"/>
  <c r="C7" i="2" s="1"/>
  <c r="AK72" i="1"/>
  <c r="C49" i="2" s="1"/>
  <c r="H100" i="1"/>
  <c r="C6" i="2" s="1"/>
  <c r="AK56" i="1"/>
  <c r="C44" i="2" s="1"/>
  <c r="G99" i="1"/>
  <c r="AK74" i="1"/>
  <c r="C50" i="2" s="1"/>
  <c r="AK62" i="1"/>
  <c r="C46" i="2" s="1"/>
  <c r="F100" i="1"/>
  <c r="C4" i="2" s="1"/>
  <c r="AK60" i="1"/>
  <c r="C45" i="2" s="1"/>
  <c r="E45" i="2" s="1"/>
  <c r="E100" i="1"/>
  <c r="C3" i="2" s="1"/>
  <c r="AK95" i="1"/>
  <c r="AK93" i="1"/>
  <c r="C57" i="2" s="1"/>
  <c r="AK91" i="1"/>
  <c r="C56" i="2" s="1"/>
  <c r="AK84" i="1"/>
  <c r="C55" i="2" s="1"/>
  <c r="AK80" i="1"/>
  <c r="C53" i="2" s="1"/>
  <c r="AK76" i="1"/>
  <c r="C52" i="2" s="1"/>
  <c r="AK69" i="1"/>
  <c r="C48" i="2" s="1"/>
  <c r="AK46" i="1"/>
  <c r="C38" i="2" s="1"/>
  <c r="AK40" i="1"/>
  <c r="C37" i="2" s="1"/>
  <c r="AK35" i="1"/>
  <c r="C36" i="2" s="1"/>
  <c r="AK29" i="1"/>
  <c r="C35" i="2" s="1"/>
  <c r="AK21" i="1"/>
  <c r="C34" i="2" s="1"/>
  <c r="AK13" i="1"/>
  <c r="C33" i="2" s="1"/>
  <c r="AJ93" i="5"/>
  <c r="D57" i="2" s="1"/>
  <c r="AJ91" i="5"/>
  <c r="D56" i="2" s="1"/>
  <c r="Q98" i="5"/>
  <c r="Q100" i="5" s="1"/>
  <c r="D15" i="2" s="1"/>
  <c r="E98" i="5"/>
  <c r="E99" i="5" s="1"/>
  <c r="AJ84" i="5"/>
  <c r="D55" i="2" s="1"/>
  <c r="AJ80" i="5"/>
  <c r="D53" i="2" s="1"/>
  <c r="AJ76" i="5"/>
  <c r="D52" i="2" s="1"/>
  <c r="AJ74" i="5"/>
  <c r="D50" i="2" s="1"/>
  <c r="AJ72" i="5"/>
  <c r="D49" i="2" s="1"/>
  <c r="AJ69" i="5"/>
  <c r="D48" i="2" s="1"/>
  <c r="AJ62" i="5"/>
  <c r="D46" i="2" s="1"/>
  <c r="AJ60" i="5"/>
  <c r="AJ56" i="5"/>
  <c r="D44" i="2" s="1"/>
  <c r="AJ46" i="5"/>
  <c r="D38" i="2" s="1"/>
  <c r="Y98" i="5"/>
  <c r="Y99" i="5" s="1"/>
  <c r="O98" i="5"/>
  <c r="O99" i="5" s="1"/>
  <c r="M98" i="5"/>
  <c r="M100" i="5" s="1"/>
  <c r="D11" i="2" s="1"/>
  <c r="K98" i="5"/>
  <c r="K100" i="5" s="1"/>
  <c r="D9" i="2" s="1"/>
  <c r="J98" i="5"/>
  <c r="J99" i="5" s="1"/>
  <c r="N98" i="5"/>
  <c r="N99" i="5" s="1"/>
  <c r="R98" i="5"/>
  <c r="R99" i="5" s="1"/>
  <c r="V98" i="5"/>
  <c r="V100" i="5" s="1"/>
  <c r="D20" i="2" s="1"/>
  <c r="E20" i="2" s="1"/>
  <c r="X98" i="5"/>
  <c r="X99" i="5" s="1"/>
  <c r="AH95" i="5"/>
  <c r="Z98" i="5"/>
  <c r="Z100" i="5" s="1"/>
  <c r="D24" i="2" s="1"/>
  <c r="E24" i="2" s="1"/>
  <c r="AC98" i="5"/>
  <c r="AC100" i="5" s="1"/>
  <c r="D27" i="2" s="1"/>
  <c r="E27" i="2" s="1"/>
  <c r="AI95" i="5"/>
  <c r="AJ40" i="5"/>
  <c r="D37" i="2" s="1"/>
  <c r="AJ35" i="5"/>
  <c r="D36" i="2" s="1"/>
  <c r="AJ29" i="5"/>
  <c r="D35" i="2" s="1"/>
  <c r="AJ21" i="5"/>
  <c r="D34" i="2" s="1"/>
  <c r="AI97" i="5"/>
  <c r="AH97" i="5"/>
  <c r="AJ13" i="5"/>
  <c r="D33" i="2" s="1"/>
  <c r="L99" i="5"/>
  <c r="AB99" i="5"/>
  <c r="W100" i="5"/>
  <c r="D21" i="2" s="1"/>
  <c r="E21" i="2" s="1"/>
  <c r="P99" i="5"/>
  <c r="S99" i="5"/>
  <c r="AH96" i="5"/>
  <c r="AI96" i="5"/>
  <c r="D100" i="5"/>
  <c r="D2" i="2" s="1"/>
  <c r="E2" i="2" s="1"/>
  <c r="AJ5" i="5"/>
  <c r="D32" i="2" s="1"/>
  <c r="AA99" i="5"/>
  <c r="U100" i="5"/>
  <c r="D19" i="2" s="1"/>
  <c r="T100" i="5"/>
  <c r="D18" i="2" s="1"/>
  <c r="H100" i="5"/>
  <c r="D6" i="2" s="1"/>
  <c r="G100" i="5"/>
  <c r="D5" i="2" s="1"/>
  <c r="E5" i="2" s="1"/>
  <c r="D99" i="1"/>
  <c r="AK5" i="1"/>
  <c r="C32" i="2" s="1"/>
  <c r="I99" i="5" l="1"/>
  <c r="E7" i="2"/>
  <c r="F100" i="5"/>
  <c r="D4" i="2" s="1"/>
  <c r="E4" i="2" s="1"/>
  <c r="E19" i="2"/>
  <c r="E18" i="2"/>
  <c r="E15" i="2"/>
  <c r="E11" i="2"/>
  <c r="E9" i="2"/>
  <c r="E49" i="2"/>
  <c r="E44" i="2"/>
  <c r="E6" i="2"/>
  <c r="E50" i="2"/>
  <c r="E48" i="2"/>
  <c r="E46" i="2"/>
  <c r="E56" i="2"/>
  <c r="E35" i="2"/>
  <c r="E57" i="2"/>
  <c r="E53" i="2"/>
  <c r="E37" i="2"/>
  <c r="E36" i="2"/>
  <c r="E55" i="2"/>
  <c r="C39" i="2"/>
  <c r="E38" i="2"/>
  <c r="AL46" i="1"/>
  <c r="C43" i="2"/>
  <c r="E34" i="2"/>
  <c r="E33" i="2"/>
  <c r="Q99" i="5"/>
  <c r="E100" i="5"/>
  <c r="D3" i="2" s="1"/>
  <c r="E3" i="2" s="1"/>
  <c r="D43" i="2"/>
  <c r="AC99" i="5"/>
  <c r="Y100" i="5"/>
  <c r="D23" i="2" s="1"/>
  <c r="E23" i="2" s="1"/>
  <c r="X100" i="5"/>
  <c r="D22" i="2" s="1"/>
  <c r="E22" i="2" s="1"/>
  <c r="M99" i="5"/>
  <c r="J100" i="5"/>
  <c r="D8" i="2" s="1"/>
  <c r="E8" i="2" s="1"/>
  <c r="Z99" i="5"/>
  <c r="V99" i="5"/>
  <c r="R100" i="5"/>
  <c r="D16" i="2" s="1"/>
  <c r="E16" i="2" s="1"/>
  <c r="O100" i="5"/>
  <c r="D13" i="2" s="1"/>
  <c r="E13" i="2" s="1"/>
  <c r="K99" i="5"/>
  <c r="N100" i="5"/>
  <c r="D12" i="2" s="1"/>
  <c r="E12" i="2" s="1"/>
  <c r="AH98" i="5"/>
  <c r="AJ95" i="5"/>
  <c r="AK46" i="5" s="1"/>
  <c r="D39" i="2"/>
  <c r="E32" i="2"/>
  <c r="E39" i="2" l="1"/>
  <c r="E43" i="2"/>
  <c r="E28" i="2"/>
</calcChain>
</file>

<file path=xl/sharedStrings.xml><?xml version="1.0" encoding="utf-8"?>
<sst xmlns="http://schemas.openxmlformats.org/spreadsheetml/2006/main" count="195" uniqueCount="91">
  <si>
    <t>Критерии оценки</t>
  </si>
  <si>
    <t>Ребенок овладевает основными культурными способами деятельности, проявляет инициативу и самостоятельность в разных видах деятельности - игре, общении, познавательно-исследовательской деятельности, конструировании и т.д.; способен выбирать себе род занятий, участников совместной деятельности</t>
  </si>
  <si>
    <t>Ребенок обладает установкой положительного отношения к миру, к разным видам труда, другим людям и самому себе, обладает чувством собственного достоинства; Активно взаимодействует со сверстниками и взрослыми, участвует в совместных играх. Способен договариваться, учитывать интересы и чувства других, сопереживать неудачами радоваться успехам других, адекватно проявляет свои чувства, в том числе чувство веры в себя, старается разрешать конфликты.</t>
  </si>
  <si>
    <r>
      <rPr>
        <sz val="7"/>
        <color indexed="8"/>
        <rFont val="Times New Roman"/>
        <family val="1"/>
        <charset val="204"/>
      </rPr>
      <t>Ребенок обладает развитым воображением, которое реализуется в разных видах</t>
    </r>
    <r>
      <rPr>
        <sz val="11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деятельности и прежде всего в игре; ребенок владеет разными формами и видами игры, различает условную и реальную ситуации, умеет подчиняться разным правилам и социальным нормам</t>
    </r>
  </si>
  <si>
    <r>
      <rPr>
        <sz val="7"/>
        <color indexed="8"/>
        <rFont val="Times New Roman"/>
        <family val="1"/>
        <charset val="204"/>
      </rPr>
      <t>Ребенок достаточно хорошо владеет устной речью, может выражать свои мысли и желания, может использовать речь для выражения своих мыслей, чувств и желаний, построения речевого высказывания в ситуации общения, может выделять звуки в словах, у ребенка складываются предпосылки грамотности.</t>
    </r>
    <r>
      <rPr>
        <sz val="11"/>
        <color indexed="8"/>
        <rFont val="Times New Roman"/>
        <family val="1"/>
        <charset val="204"/>
      </rPr>
      <t xml:space="preserve">
</t>
    </r>
  </si>
  <si>
    <t>У ребенка развита крупная и мелкая моторика; он подвижен, вынослив, владеет основными движениями, может контролировать свои движения и управлять ими.</t>
  </si>
  <si>
    <t>Ребенок способен к волевым усилиям, может следовать социальным нормам поведения и правилам в разных видах деятельности, во взаимоотношениях со взрослыми и сверстниками, может соблюдать правила безопасного поведения и личной гигиены.</t>
  </si>
  <si>
    <r>
      <rPr>
        <sz val="7"/>
        <color indexed="8"/>
        <rFont val="Times New Roman"/>
        <family val="1"/>
        <charset val="204"/>
      </rPr>
      <t>Ребенок проявляет любознательность, задает вопросы взрослым и сверстникам, интересуется причинно-следственными связями, пытается самостоятельно придумывать объяснения явлениям природы и поступкам людей; склонен наблюдать, экспериментировать. Обладает начальными знаниями о себе, о природном и социальном мире, в котором он живет; знаком с произведениями детской литературы, обладает элементарными представлениями из области живой природы, естествознания,</t>
    </r>
    <r>
      <rPr>
        <sz val="11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математики, истории и т.п.; ребенок способен к принятию собственных решений, опираясь на свои знания и умения в различных видах деятельности</t>
    </r>
  </si>
  <si>
    <t>ФЦКМ</t>
  </si>
  <si>
    <t>Речевое развитие</t>
  </si>
  <si>
    <t>Музыка</t>
  </si>
  <si>
    <t>Физическое развитие</t>
  </si>
  <si>
    <t>Сумма баллов</t>
  </si>
  <si>
    <t>Среднее по строке</t>
  </si>
  <si>
    <t>ФИО детей</t>
  </si>
  <si>
    <t>Результат на начало года</t>
  </si>
  <si>
    <t>Результат на конец года</t>
  </si>
  <si>
    <t>Динамика изменений</t>
  </si>
  <si>
    <t>%</t>
  </si>
  <si>
    <t>Динамика по группе</t>
  </si>
  <si>
    <t>Динамика освоения образовательных областей</t>
  </si>
  <si>
    <t>Динамика изменений по соответствию целевым ориентирам</t>
  </si>
  <si>
    <t>Художественно-эстетическое развитие</t>
  </si>
  <si>
    <t>Познание Матемматическое разитие (сенс.разв.)</t>
  </si>
  <si>
    <t>РКИД</t>
  </si>
  <si>
    <t>ПСКЦ. Ознак. С миром природы</t>
  </si>
  <si>
    <t>Разв.речи</t>
  </si>
  <si>
    <t>Обуч.гр.</t>
  </si>
  <si>
    <t>Чт.х/л</t>
  </si>
  <si>
    <t>Худ.тв-во</t>
  </si>
  <si>
    <t>Здоровье</t>
  </si>
  <si>
    <t>Физическое развитие. Здоровье</t>
  </si>
  <si>
    <t>Труд</t>
  </si>
  <si>
    <t>БЖД</t>
  </si>
  <si>
    <r>
      <rPr>
        <b/>
        <sz val="11"/>
        <color indexed="8"/>
        <rFont val="Times New Roman"/>
        <family val="1"/>
        <charset val="204"/>
      </rPr>
      <t>ФЦКМ</t>
    </r>
    <r>
      <rPr>
        <sz val="11"/>
        <color indexed="8"/>
        <rFont val="Times New Roman"/>
        <family val="1"/>
        <charset val="204"/>
      </rPr>
      <t xml:space="preserve"> - Формирование целостной картины мира. </t>
    </r>
  </si>
  <si>
    <r>
      <rPr>
        <b/>
        <sz val="11"/>
        <color indexed="8"/>
        <rFont val="Times New Roman"/>
        <family val="1"/>
        <charset val="204"/>
      </rPr>
      <t>РКИД</t>
    </r>
    <r>
      <rPr>
        <sz val="11"/>
        <color indexed="8"/>
        <rFont val="Times New Roman"/>
        <family val="1"/>
        <charset val="204"/>
      </rPr>
      <t xml:space="preserve"> - Развитие конструктивной и исследовательской деятельности</t>
    </r>
  </si>
  <si>
    <t>Познавательное развитие</t>
  </si>
  <si>
    <t>1.1.</t>
  </si>
  <si>
    <t>Математическое (сенсорное развитие)</t>
  </si>
  <si>
    <t>1.2.</t>
  </si>
  <si>
    <t>1.3.</t>
  </si>
  <si>
    <t>1.4.</t>
  </si>
  <si>
    <t>Приобщение к социокультурным ценностям. Ознакомление с миром природы</t>
  </si>
  <si>
    <t>2.1.</t>
  </si>
  <si>
    <t>Развитие речи</t>
  </si>
  <si>
    <t>2.2.</t>
  </si>
  <si>
    <t>Подготовка к обучению грамоте</t>
  </si>
  <si>
    <t>2.3.</t>
  </si>
  <si>
    <t>Чтение х/л</t>
  </si>
  <si>
    <t>3.1.</t>
  </si>
  <si>
    <t>Художественное творчество</t>
  </si>
  <si>
    <t>3.2.</t>
  </si>
  <si>
    <t>4.1.</t>
  </si>
  <si>
    <t>Безопасность</t>
  </si>
  <si>
    <t>4.2.</t>
  </si>
  <si>
    <t>4.3.</t>
  </si>
  <si>
    <t>Сформированность показателя по группе %</t>
  </si>
  <si>
    <t>общее кол-во баллов</t>
  </si>
  <si>
    <t xml:space="preserve">среднее </t>
  </si>
  <si>
    <t>Ребенок обладает развитым воображением, которое реализуется в разных видах деятельности и прежде всего в игре; ребенок владеет разными формами и видами игры, различает условную и реальную ситуации, умеет подчиняться разным правилам и социальным нормам</t>
  </si>
  <si>
    <t>Ребенок достаточно хорошо владеет устной речью, может выражать свои мысли и желания, может использовать речь для выражения своих мыслей, чувств и желаний, построения речевого высказывания в ситуации общения, может выделять звуки в словах, у ребенка складываются предпосылки грамотности.</t>
  </si>
  <si>
    <t>Ребенок проявляет любознательность, задает вопросы взрослым и сверстникам, интересуется причинно-следственными связями, пытается самостоятельно придумывать объяснения явлениям природы и поступкам людей; склонен наблюдать, экспериментировать. Обладает начальными знаниями о себе, о природном и социальном мире, в котором он живет; знаком с произведениями детской литературы, обладает элементарными представлениями из области живой природы, естествознания, математики, истории и т.п.; ребенок способен к принятию собственных решений, опираясь на свои знания и умения в различных видах деятельности</t>
  </si>
  <si>
    <t>Соответствие ЦО (%)</t>
  </si>
  <si>
    <t>Мониторинг в соответствии с целевыми ориентирами (конец года)</t>
  </si>
  <si>
    <t>Мониторинг в соответствии с целевыми ориентирами (подготовительная группа)</t>
  </si>
  <si>
    <t>Абзалов Эмиль</t>
  </si>
  <si>
    <t>Аминова Полина</t>
  </si>
  <si>
    <t>Аскарова Эльвина</t>
  </si>
  <si>
    <t>Ахуджанов Юсуф</t>
  </si>
  <si>
    <t>Гарипов Камиль</t>
  </si>
  <si>
    <t>Гизатуллина Аделина</t>
  </si>
  <si>
    <t>Давлятов Арслан</t>
  </si>
  <si>
    <t>Ибрагимов Тимур</t>
  </si>
  <si>
    <t>Калимуллин Амирхан</t>
  </si>
  <si>
    <t>Кирюшина Таисия</t>
  </si>
  <si>
    <t>Клинов Константин</t>
  </si>
  <si>
    <t>Леухин Егор</t>
  </si>
  <si>
    <t>Медунова Веста</t>
  </si>
  <si>
    <t xml:space="preserve">Мингазова Амалия </t>
  </si>
  <si>
    <t>Муртазина Анетта</t>
  </si>
  <si>
    <t>Никифоров Роман</t>
  </si>
  <si>
    <t>Петрова Анжелика</t>
  </si>
  <si>
    <t>Поляков Никита</t>
  </si>
  <si>
    <t>Потапова Томара</t>
  </si>
  <si>
    <t>Рафиков Амиль</t>
  </si>
  <si>
    <t>Сирукова Амелия</t>
  </si>
  <si>
    <t>Страмило Ева</t>
  </si>
  <si>
    <t>Тенсина Ева</t>
  </si>
  <si>
    <t>Хабибуллин Радмир</t>
  </si>
  <si>
    <t>Шагеев Нияз</t>
  </si>
  <si>
    <t>Гапурджонова Салиха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</si>
</sst>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/>
    <xf numFmtId="0" fontId="3" fillId="0" borderId="0" xfId="0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vertical="top"/>
    </xf>
    <xf numFmtId="1" fontId="3" fillId="0" borderId="2" xfId="0" applyNumberFormat="1" applyFont="1" applyBorder="1" applyAlignment="1">
      <alignment vertical="top"/>
    </xf>
    <xf numFmtId="1" fontId="3" fillId="0" borderId="3" xfId="0" applyNumberFormat="1" applyFont="1" applyBorder="1" applyAlignment="1">
      <alignment vertical="top"/>
    </xf>
    <xf numFmtId="0" fontId="9" fillId="0" borderId="1" xfId="0" applyNumberFormat="1" applyFont="1" applyBorder="1" applyAlignment="1">
      <alignment vertical="top" wrapText="1"/>
    </xf>
    <xf numFmtId="0" fontId="4" fillId="0" borderId="1" xfId="0" applyFont="1" applyBorder="1"/>
    <xf numFmtId="1" fontId="3" fillId="0" borderId="1" xfId="0" applyNumberFormat="1" applyFont="1" applyBorder="1"/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9" fillId="0" borderId="4" xfId="0" applyFont="1" applyBorder="1" applyAlignment="1">
      <alignment horizontal="center" vertical="top" wrapText="1"/>
    </xf>
    <xf numFmtId="0" fontId="0" fillId="0" borderId="1" xfId="0" applyBorder="1"/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0" fillId="0" borderId="6" xfId="0" applyBorder="1"/>
    <xf numFmtId="0" fontId="9" fillId="0" borderId="7" xfId="0" applyFont="1" applyBorder="1" applyAlignment="1">
      <alignment vertical="top" wrapText="1"/>
    </xf>
    <xf numFmtId="0" fontId="9" fillId="0" borderId="7" xfId="0" applyFont="1" applyBorder="1"/>
    <xf numFmtId="0" fontId="0" fillId="0" borderId="7" xfId="0" applyBorder="1"/>
    <xf numFmtId="0" fontId="9" fillId="0" borderId="6" xfId="0" applyFont="1" applyBorder="1"/>
    <xf numFmtId="0" fontId="9" fillId="0" borderId="7" xfId="0" applyFont="1" applyBorder="1" applyAlignment="1">
      <alignment vertical="top" textRotation="90" wrapText="1"/>
    </xf>
    <xf numFmtId="0" fontId="9" fillId="0" borderId="5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/>
    <xf numFmtId="0" fontId="0" fillId="0" borderId="13" xfId="0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5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9" fillId="0" borderId="7" xfId="0" applyFont="1" applyBorder="1" applyAlignment="1">
      <alignment vertical="top"/>
    </xf>
    <xf numFmtId="0" fontId="0" fillId="0" borderId="7" xfId="0" applyBorder="1" applyAlignment="1">
      <alignment vertical="top"/>
    </xf>
    <xf numFmtId="0" fontId="8" fillId="0" borderId="3" xfId="0" applyFont="1" applyBorder="1"/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4" fontId="0" fillId="0" borderId="6" xfId="0" applyNumberForma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vertical="top"/>
    </xf>
    <xf numFmtId="0" fontId="6" fillId="0" borderId="1" xfId="0" applyFont="1" applyBorder="1"/>
    <xf numFmtId="0" fontId="7" fillId="0" borderId="6" xfId="0" applyFont="1" applyBorder="1" applyAlignment="1">
      <alignment vertical="top" wrapText="1"/>
    </xf>
    <xf numFmtId="4" fontId="10" fillId="0" borderId="6" xfId="0" applyNumberFormat="1" applyFont="1" applyBorder="1"/>
    <xf numFmtId="0" fontId="11" fillId="0" borderId="6" xfId="0" applyFont="1" applyBorder="1" applyAlignment="1">
      <alignment vertical="top" wrapText="1"/>
    </xf>
    <xf numFmtId="4" fontId="12" fillId="0" borderId="6" xfId="0" applyNumberFormat="1" applyFont="1" applyBorder="1"/>
    <xf numFmtId="0" fontId="7" fillId="0" borderId="1" xfId="0" applyFont="1" applyBorder="1"/>
    <xf numFmtId="4" fontId="0" fillId="0" borderId="18" xfId="0" applyNumberFormat="1" applyBorder="1" applyAlignment="1">
      <alignment vertical="center"/>
    </xf>
    <xf numFmtId="4" fontId="0" fillId="0" borderId="19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0" fillId="0" borderId="18" xfId="0" applyNumberFormat="1" applyBorder="1" applyAlignment="1"/>
    <xf numFmtId="4" fontId="0" fillId="0" borderId="19" xfId="0" applyNumberFormat="1" applyBorder="1" applyAlignment="1"/>
    <xf numFmtId="4" fontId="0" fillId="0" borderId="20" xfId="0" applyNumberFormat="1" applyBorder="1" applyAlignment="1"/>
    <xf numFmtId="4" fontId="0" fillId="0" borderId="21" xfId="0" applyNumberFormat="1" applyBorder="1" applyAlignment="1"/>
    <xf numFmtId="4" fontId="0" fillId="0" borderId="22" xfId="0" applyNumberFormat="1" applyBorder="1" applyAlignment="1"/>
    <xf numFmtId="4" fontId="0" fillId="0" borderId="23" xfId="0" applyNumberFormat="1" applyBorder="1" applyAlignment="1"/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0" borderId="16" xfId="0" applyNumberFormat="1" applyBorder="1" applyAlignment="1">
      <alignment vertical="center"/>
    </xf>
    <xf numFmtId="4" fontId="0" fillId="0" borderId="27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7" xfId="0" applyBorder="1" applyAlignment="1">
      <alignment vertical="center"/>
    </xf>
    <xf numFmtId="0" fontId="11" fillId="0" borderId="1" xfId="0" applyFont="1" applyBorder="1"/>
    <xf numFmtId="0" fontId="9" fillId="0" borderId="0" xfId="0" applyFont="1" applyAlignment="1">
      <alignment horizontal="center"/>
    </xf>
    <xf numFmtId="0" fontId="13" fillId="0" borderId="8" xfId="0" applyFont="1" applyBorder="1" applyAlignment="1">
      <alignment horizontal="center" textRotation="90"/>
    </xf>
    <xf numFmtId="0" fontId="13" fillId="0" borderId="10" xfId="0" applyFont="1" applyBorder="1" applyAlignment="1">
      <alignment horizontal="center" textRotation="90"/>
    </xf>
    <xf numFmtId="0" fontId="13" fillId="0" borderId="9" xfId="0" applyFont="1" applyBorder="1" applyAlignment="1">
      <alignment horizontal="center" textRotation="90"/>
    </xf>
    <xf numFmtId="0" fontId="9" fillId="0" borderId="1" xfId="0" applyFont="1" applyBorder="1" applyAlignment="1">
      <alignment horizontal="center" textRotation="90"/>
    </xf>
    <xf numFmtId="0" fontId="9" fillId="0" borderId="5" xfId="0" applyFont="1" applyBorder="1" applyAlignment="1">
      <alignment horizontal="center" textRotation="90"/>
    </xf>
    <xf numFmtId="0" fontId="13" fillId="0" borderId="28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0" fillId="0" borderId="1" xfId="0" applyBorder="1" applyAlignment="1">
      <alignment horizontal="center" textRotation="90" wrapText="1"/>
    </xf>
    <xf numFmtId="0" fontId="0" fillId="0" borderId="5" xfId="0" applyBorder="1" applyAlignment="1">
      <alignment horizontal="center" textRotation="90" wrapText="1"/>
    </xf>
    <xf numFmtId="0" fontId="9" fillId="0" borderId="32" xfId="0" applyFont="1" applyBorder="1" applyAlignment="1">
      <alignment vertical="top" wrapText="1"/>
    </xf>
    <xf numFmtId="0" fontId="9" fillId="0" borderId="33" xfId="0" applyFont="1" applyBorder="1" applyAlignment="1">
      <alignment vertical="top" wrapText="1"/>
    </xf>
    <xf numFmtId="0" fontId="9" fillId="0" borderId="34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 textRotation="90"/>
    </xf>
    <xf numFmtId="0" fontId="14" fillId="0" borderId="37" xfId="0" applyFont="1" applyBorder="1" applyAlignment="1">
      <alignment horizontal="center" textRotation="90"/>
    </xf>
    <xf numFmtId="0" fontId="14" fillId="0" borderId="38" xfId="0" applyFont="1" applyBorder="1" applyAlignment="1">
      <alignment horizontal="center" textRotation="90"/>
    </xf>
    <xf numFmtId="0" fontId="13" fillId="0" borderId="36" xfId="0" applyFont="1" applyBorder="1" applyAlignment="1">
      <alignment horizontal="center" textRotation="90"/>
    </xf>
    <xf numFmtId="0" fontId="13" fillId="0" borderId="37" xfId="0" applyFont="1" applyBorder="1" applyAlignment="1">
      <alignment horizontal="center" textRotation="90"/>
    </xf>
    <xf numFmtId="0" fontId="13" fillId="0" borderId="38" xfId="0" applyFont="1" applyBorder="1" applyAlignment="1">
      <alignment horizontal="center" textRotation="90"/>
    </xf>
    <xf numFmtId="0" fontId="9" fillId="0" borderId="3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36" xfId="0" applyFont="1" applyBorder="1" applyAlignment="1">
      <alignment textRotation="90"/>
    </xf>
    <xf numFmtId="0" fontId="9" fillId="0" borderId="38" xfId="0" applyFont="1" applyBorder="1" applyAlignment="1">
      <alignment textRotation="90"/>
    </xf>
    <xf numFmtId="1" fontId="3" fillId="0" borderId="2" xfId="0" applyNumberFormat="1" applyFont="1" applyBorder="1" applyAlignment="1">
      <alignment horizontal="center" vertical="top"/>
    </xf>
    <xf numFmtId="1" fontId="3" fillId="0" borderId="39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88</xdr:row>
      <xdr:rowOff>152400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8E3D9F4-F135-A72D-FA13-7A0B2D6EB681}"/>
            </a:ext>
          </a:extLst>
        </xdr:cNvPr>
        <xdr:cNvSpPr txBox="1"/>
      </xdr:nvSpPr>
      <xdr:spPr>
        <a:xfrm>
          <a:off x="1152525" y="182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88</xdr:row>
      <xdr:rowOff>152400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860BE2FC-B1A5-DD9E-E4B6-F9C51B7B6D70}"/>
            </a:ext>
          </a:extLst>
        </xdr:cNvPr>
        <xdr:cNvSpPr txBox="1"/>
      </xdr:nvSpPr>
      <xdr:spPr>
        <a:xfrm>
          <a:off x="1152525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77;&#1090;&#1086;&#1076;&#1080;&#1095;&#1077;&#1089;&#1082;&#1072;&#1103;%20&#1088;&#1072;&#1073;&#1086;&#1090;&#1072;\2013.2014\&#1043;&#1086;&#1076;&#1086;&#1074;&#1086;&#1081;%20&#1087;&#1083;&#1072;&#1085;\&#1084;&#1086;&#1085;&#1080;&#1090;&#1086;&#1088;&#1080;&#1085;&#1075;%202013-2014%20&#1091;&#1095;.&#1075;\&#1052;&#1086;&#1085;&#1080;&#1090;&#1086;&#1088;&#1080;&#1085;&#1075;\&#1084;&#1086;&#1085;&#1080;&#1090;&#1086;&#1088;&#1080;&#1085;&#1075;%20&#1089;&#1090;.&#1075;&#1088;.%20&#8470;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1-й год начало года"/>
      <sheetName val="1-й год конец года"/>
      <sheetName val="1-й год Динамика"/>
      <sheetName val="2-й год начало года"/>
      <sheetName val="2-й год конец года"/>
      <sheetName val="2-й год Динамика"/>
      <sheetName val="3-й год начало года"/>
      <sheetName val="3-й год конец года"/>
      <sheetName val="3-й год Динамика"/>
      <sheetName val="4-й год начало года"/>
      <sheetName val="4-й год конец года"/>
      <sheetName val="4-й год Динамика"/>
      <sheetName val="5-й год начало года"/>
      <sheetName val="5-й год конец года"/>
      <sheetName val="5-й год Динамика"/>
      <sheetName val="6-й год начало года"/>
      <sheetName val="6-й год конец года"/>
      <sheetName val="6-й год Динамика"/>
      <sheetName val="7-й год начало года"/>
      <sheetName val="7-й год конец года"/>
      <sheetName val="7-й год Динами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4">
          <cell r="AJ4" t="str">
            <v>Среднее значение по строке</v>
          </cell>
        </row>
      </sheetData>
      <sheetData sheetId="17" refreshError="1">
        <row r="4">
          <cell r="AJ4" t="str">
            <v>Среднее значение по строке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4"/>
  <sheetViews>
    <sheetView tabSelected="1" topLeftCell="A81" workbookViewId="0">
      <selection activeCell="Y93" sqref="Y93"/>
    </sheetView>
  </sheetViews>
  <sheetFormatPr defaultRowHeight="15" x14ac:dyDescent="0.25"/>
  <cols>
    <col min="1" max="1" width="14.5703125" customWidth="1"/>
    <col min="2" max="10" width="3.28515625" customWidth="1"/>
    <col min="11" max="11" width="3.140625" customWidth="1"/>
    <col min="12" max="34" width="3.28515625" customWidth="1"/>
    <col min="35" max="35" width="4.85546875" customWidth="1"/>
    <col min="36" max="36" width="4.5703125" customWidth="1"/>
    <col min="37" max="37" width="6.85546875" customWidth="1"/>
    <col min="38" max="38" width="5.42578125" customWidth="1"/>
  </cols>
  <sheetData>
    <row r="1" spans="1:38" x14ac:dyDescent="0.25">
      <c r="A1" s="112" t="s">
        <v>64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8" ht="117" customHeight="1" x14ac:dyDescent="0.25">
      <c r="A3" s="128" t="s">
        <v>0</v>
      </c>
      <c r="B3" s="129"/>
      <c r="C3" s="130"/>
      <c r="D3" s="4" t="s">
        <v>65</v>
      </c>
      <c r="E3" s="4" t="s">
        <v>66</v>
      </c>
      <c r="F3" s="4" t="s">
        <v>67</v>
      </c>
      <c r="G3" s="4" t="s">
        <v>68</v>
      </c>
      <c r="H3" s="4" t="s">
        <v>69</v>
      </c>
      <c r="I3" s="4" t="s">
        <v>70</v>
      </c>
      <c r="J3" s="4" t="s">
        <v>71</v>
      </c>
      <c r="K3" s="4" t="s">
        <v>72</v>
      </c>
      <c r="L3" s="4" t="s">
        <v>73</v>
      </c>
      <c r="M3" s="4" t="s">
        <v>74</v>
      </c>
      <c r="N3" s="4" t="s">
        <v>75</v>
      </c>
      <c r="O3" s="4" t="s">
        <v>76</v>
      </c>
      <c r="P3" s="4" t="s">
        <v>77</v>
      </c>
      <c r="Q3" s="4" t="s">
        <v>78</v>
      </c>
      <c r="R3" s="4" t="s">
        <v>79</v>
      </c>
      <c r="S3" s="4" t="s">
        <v>80</v>
      </c>
      <c r="T3" s="4" t="s">
        <v>81</v>
      </c>
      <c r="U3" s="5" t="s">
        <v>82</v>
      </c>
      <c r="V3" s="5" t="s">
        <v>83</v>
      </c>
      <c r="W3" s="5" t="s">
        <v>84</v>
      </c>
      <c r="X3" s="5" t="s">
        <v>85</v>
      </c>
      <c r="Y3" s="5" t="s">
        <v>86</v>
      </c>
      <c r="Z3" s="5" t="s">
        <v>87</v>
      </c>
      <c r="AA3" s="5" t="s">
        <v>88</v>
      </c>
      <c r="AB3" s="5" t="s">
        <v>89</v>
      </c>
      <c r="AC3" s="5" t="s">
        <v>90</v>
      </c>
      <c r="AD3" s="5"/>
      <c r="AE3" s="5"/>
      <c r="AF3" s="5"/>
      <c r="AG3" s="5"/>
      <c r="AH3" s="5"/>
      <c r="AI3" s="116" t="s">
        <v>12</v>
      </c>
      <c r="AJ3" s="116" t="s">
        <v>13</v>
      </c>
      <c r="AK3" s="126" t="s">
        <v>56</v>
      </c>
      <c r="AL3" s="126"/>
    </row>
    <row r="4" spans="1:38" ht="18" customHeight="1" thickBot="1" x14ac:dyDescent="0.3">
      <c r="A4" s="131"/>
      <c r="B4" s="132"/>
      <c r="C4" s="133"/>
      <c r="D4" s="36">
        <v>1</v>
      </c>
      <c r="E4" s="36">
        <v>2</v>
      </c>
      <c r="F4" s="36">
        <v>3</v>
      </c>
      <c r="G4" s="36">
        <v>4</v>
      </c>
      <c r="H4" s="36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6">
        <v>12</v>
      </c>
      <c r="P4" s="36">
        <v>13</v>
      </c>
      <c r="Q4" s="37">
        <v>14</v>
      </c>
      <c r="R4" s="37">
        <v>15</v>
      </c>
      <c r="S4" s="37">
        <v>16</v>
      </c>
      <c r="T4" s="37">
        <v>17</v>
      </c>
      <c r="U4" s="37">
        <v>18</v>
      </c>
      <c r="V4" s="37">
        <v>19</v>
      </c>
      <c r="W4" s="37">
        <v>20</v>
      </c>
      <c r="X4" s="37">
        <v>21</v>
      </c>
      <c r="Y4" s="37">
        <v>22</v>
      </c>
      <c r="Z4" s="37">
        <v>23</v>
      </c>
      <c r="AA4" s="37">
        <v>24</v>
      </c>
      <c r="AB4" s="37">
        <v>25</v>
      </c>
      <c r="AC4" s="37">
        <v>26</v>
      </c>
      <c r="AD4" s="37">
        <v>27</v>
      </c>
      <c r="AE4" s="37">
        <v>28</v>
      </c>
      <c r="AF4" s="37">
        <v>29</v>
      </c>
      <c r="AG4" s="37">
        <v>30</v>
      </c>
      <c r="AH4" s="37">
        <v>31</v>
      </c>
      <c r="AI4" s="117"/>
      <c r="AJ4" s="117"/>
      <c r="AK4" s="127"/>
      <c r="AL4" s="127"/>
    </row>
    <row r="5" spans="1:38" ht="15.75" thickBot="1" x14ac:dyDescent="0.3">
      <c r="A5" s="118" t="s">
        <v>1</v>
      </c>
      <c r="B5" s="119"/>
      <c r="C5" s="38">
        <v>1</v>
      </c>
      <c r="D5" s="38">
        <v>1</v>
      </c>
      <c r="E5" s="38">
        <v>2</v>
      </c>
      <c r="F5" s="38">
        <v>2</v>
      </c>
      <c r="G5" s="38">
        <v>1</v>
      </c>
      <c r="H5" s="38">
        <v>1</v>
      </c>
      <c r="I5" s="38">
        <v>2</v>
      </c>
      <c r="J5" s="38">
        <v>2</v>
      </c>
      <c r="K5" s="38">
        <v>1</v>
      </c>
      <c r="L5" s="38">
        <v>2</v>
      </c>
      <c r="M5" s="38">
        <v>2</v>
      </c>
      <c r="N5" s="38">
        <v>1</v>
      </c>
      <c r="O5" s="38">
        <v>2</v>
      </c>
      <c r="P5" s="38">
        <v>2</v>
      </c>
      <c r="Q5" s="38">
        <v>1</v>
      </c>
      <c r="R5" s="38">
        <v>1</v>
      </c>
      <c r="S5" s="38">
        <v>2</v>
      </c>
      <c r="T5" s="38">
        <v>1</v>
      </c>
      <c r="U5" s="38">
        <v>1</v>
      </c>
      <c r="V5" s="38">
        <v>2</v>
      </c>
      <c r="W5" s="38">
        <v>2</v>
      </c>
      <c r="X5" s="38">
        <v>2</v>
      </c>
      <c r="Y5" s="38">
        <v>1</v>
      </c>
      <c r="Z5" s="38">
        <v>2</v>
      </c>
      <c r="AA5" s="38">
        <v>1</v>
      </c>
      <c r="AB5" s="38">
        <v>1</v>
      </c>
      <c r="AC5" s="38">
        <v>1</v>
      </c>
      <c r="AD5" s="38"/>
      <c r="AE5" s="38"/>
      <c r="AF5" s="38"/>
      <c r="AG5" s="38"/>
      <c r="AH5" s="38"/>
      <c r="AI5" s="38">
        <f t="shared" ref="AI5:AI68" si="0">SUM(D5:AH5)</f>
        <v>39</v>
      </c>
      <c r="AJ5" s="69">
        <f>AVERAGE(D5:AH5)</f>
        <v>1.5</v>
      </c>
      <c r="AK5" s="79">
        <f>(AJ5+AJ6+AJ7+AJ8+AJ9+AJ10+AJ11+AJ12)/8/2*100</f>
        <v>74.519230769230774</v>
      </c>
      <c r="AL5" s="80"/>
    </row>
    <row r="6" spans="1:38" ht="15.75" thickBot="1" x14ac:dyDescent="0.3">
      <c r="A6" s="120"/>
      <c r="B6" s="121"/>
      <c r="C6" s="2">
        <v>2</v>
      </c>
      <c r="D6" s="2">
        <v>1</v>
      </c>
      <c r="E6" s="2">
        <v>2</v>
      </c>
      <c r="F6" s="2">
        <v>2</v>
      </c>
      <c r="G6" s="2">
        <v>1</v>
      </c>
      <c r="H6" s="2">
        <v>1</v>
      </c>
      <c r="I6" s="2">
        <v>2</v>
      </c>
      <c r="J6" s="2">
        <v>2</v>
      </c>
      <c r="K6" s="2">
        <v>1</v>
      </c>
      <c r="L6" s="2">
        <v>2</v>
      </c>
      <c r="M6" s="2">
        <v>2</v>
      </c>
      <c r="N6" s="2">
        <v>2</v>
      </c>
      <c r="O6" s="2">
        <v>2</v>
      </c>
      <c r="P6" s="3">
        <v>2</v>
      </c>
      <c r="Q6" s="3">
        <v>1</v>
      </c>
      <c r="R6" s="3">
        <v>1</v>
      </c>
      <c r="S6" s="3">
        <v>1</v>
      </c>
      <c r="T6" s="3">
        <v>1</v>
      </c>
      <c r="U6" s="35">
        <v>1</v>
      </c>
      <c r="V6" s="35">
        <v>1</v>
      </c>
      <c r="W6" s="35">
        <v>2</v>
      </c>
      <c r="X6" s="35">
        <v>2</v>
      </c>
      <c r="Y6" s="35">
        <v>1</v>
      </c>
      <c r="Z6" s="35">
        <v>2</v>
      </c>
      <c r="AA6" s="35">
        <v>1</v>
      </c>
      <c r="AB6" s="35">
        <v>1</v>
      </c>
      <c r="AC6" s="35">
        <v>1</v>
      </c>
      <c r="AD6" s="35"/>
      <c r="AE6" s="35"/>
      <c r="AF6" s="35"/>
      <c r="AG6" s="35"/>
      <c r="AH6" s="35"/>
      <c r="AI6" s="2">
        <f t="shared" si="0"/>
        <v>38</v>
      </c>
      <c r="AJ6" s="69">
        <f t="shared" ref="AJ6:AJ69" si="1">AVERAGE(D6:AH6)</f>
        <v>1.4615384615384615</v>
      </c>
      <c r="AK6" s="81"/>
      <c r="AL6" s="82"/>
    </row>
    <row r="7" spans="1:38" ht="15.75" thickBot="1" x14ac:dyDescent="0.3">
      <c r="A7" s="120"/>
      <c r="B7" s="121"/>
      <c r="C7" s="2">
        <v>3</v>
      </c>
      <c r="D7" s="2">
        <v>1</v>
      </c>
      <c r="E7" s="2">
        <v>2</v>
      </c>
      <c r="F7" s="2">
        <v>2</v>
      </c>
      <c r="G7" s="2">
        <v>1</v>
      </c>
      <c r="H7" s="2">
        <v>1</v>
      </c>
      <c r="I7" s="2">
        <v>2</v>
      </c>
      <c r="J7" s="2">
        <v>2</v>
      </c>
      <c r="K7" s="2">
        <v>1</v>
      </c>
      <c r="L7" s="2">
        <v>2</v>
      </c>
      <c r="M7" s="2">
        <v>2</v>
      </c>
      <c r="N7" s="2">
        <v>1</v>
      </c>
      <c r="O7" s="2">
        <v>2</v>
      </c>
      <c r="P7" s="3">
        <v>2</v>
      </c>
      <c r="Q7" s="3">
        <v>1</v>
      </c>
      <c r="R7" s="3">
        <v>1</v>
      </c>
      <c r="S7" s="3">
        <v>2</v>
      </c>
      <c r="T7" s="3">
        <v>1</v>
      </c>
      <c r="U7" s="35">
        <v>1</v>
      </c>
      <c r="V7" s="35">
        <v>2</v>
      </c>
      <c r="W7" s="35">
        <v>2</v>
      </c>
      <c r="X7" s="35">
        <v>2</v>
      </c>
      <c r="Y7" s="35">
        <v>1</v>
      </c>
      <c r="Z7" s="35">
        <v>2</v>
      </c>
      <c r="AA7" s="35">
        <v>1</v>
      </c>
      <c r="AB7" s="35">
        <v>1</v>
      </c>
      <c r="AC7" s="35">
        <v>1</v>
      </c>
      <c r="AD7" s="35"/>
      <c r="AE7" s="35"/>
      <c r="AF7" s="35"/>
      <c r="AG7" s="35"/>
      <c r="AH7" s="35"/>
      <c r="AI7" s="2">
        <f t="shared" si="0"/>
        <v>39</v>
      </c>
      <c r="AJ7" s="69">
        <f t="shared" si="1"/>
        <v>1.5</v>
      </c>
      <c r="AK7" s="81"/>
      <c r="AL7" s="82"/>
    </row>
    <row r="8" spans="1:38" ht="15.75" thickBot="1" x14ac:dyDescent="0.3">
      <c r="A8" s="120"/>
      <c r="B8" s="121"/>
      <c r="C8" s="2">
        <v>4</v>
      </c>
      <c r="D8" s="2">
        <v>1</v>
      </c>
      <c r="E8" s="2">
        <v>2</v>
      </c>
      <c r="F8" s="2">
        <v>2</v>
      </c>
      <c r="G8" s="2">
        <v>1</v>
      </c>
      <c r="H8" s="2">
        <v>1</v>
      </c>
      <c r="I8" s="2">
        <v>2</v>
      </c>
      <c r="J8" s="2">
        <v>2</v>
      </c>
      <c r="K8" s="2">
        <v>1</v>
      </c>
      <c r="L8" s="2">
        <v>2</v>
      </c>
      <c r="M8" s="2">
        <v>2</v>
      </c>
      <c r="N8" s="2">
        <v>1</v>
      </c>
      <c r="O8" s="2">
        <v>2</v>
      </c>
      <c r="P8" s="3">
        <v>2</v>
      </c>
      <c r="Q8" s="3">
        <v>1</v>
      </c>
      <c r="R8" s="3">
        <v>1</v>
      </c>
      <c r="S8" s="3">
        <v>1</v>
      </c>
      <c r="T8" s="3">
        <v>1</v>
      </c>
      <c r="U8" s="35">
        <v>1</v>
      </c>
      <c r="V8" s="35">
        <v>1</v>
      </c>
      <c r="W8" s="35">
        <v>2</v>
      </c>
      <c r="X8" s="35">
        <v>2</v>
      </c>
      <c r="Y8" s="35">
        <v>1</v>
      </c>
      <c r="Z8" s="35">
        <v>2</v>
      </c>
      <c r="AA8" s="35">
        <v>1</v>
      </c>
      <c r="AB8" s="35">
        <v>1</v>
      </c>
      <c r="AC8" s="35">
        <v>1</v>
      </c>
      <c r="AD8" s="35"/>
      <c r="AE8" s="35"/>
      <c r="AF8" s="35"/>
      <c r="AG8" s="35"/>
      <c r="AH8" s="35"/>
      <c r="AI8" s="2">
        <f t="shared" si="0"/>
        <v>37</v>
      </c>
      <c r="AJ8" s="69">
        <f t="shared" si="1"/>
        <v>1.4230769230769231</v>
      </c>
      <c r="AK8" s="81"/>
      <c r="AL8" s="82"/>
    </row>
    <row r="9" spans="1:38" ht="15.75" thickBot="1" x14ac:dyDescent="0.3">
      <c r="A9" s="120"/>
      <c r="B9" s="121"/>
      <c r="C9" s="2">
        <v>5</v>
      </c>
      <c r="D9" s="2">
        <v>1</v>
      </c>
      <c r="E9" s="2">
        <v>2</v>
      </c>
      <c r="F9" s="2">
        <v>2</v>
      </c>
      <c r="G9" s="2">
        <v>1</v>
      </c>
      <c r="H9" s="2">
        <v>1</v>
      </c>
      <c r="I9" s="2">
        <v>2</v>
      </c>
      <c r="J9" s="2">
        <v>2</v>
      </c>
      <c r="K9" s="2">
        <v>1</v>
      </c>
      <c r="L9" s="2">
        <v>2</v>
      </c>
      <c r="M9" s="2">
        <v>2</v>
      </c>
      <c r="N9" s="2">
        <v>1</v>
      </c>
      <c r="O9" s="2">
        <v>2</v>
      </c>
      <c r="P9" s="3">
        <v>2</v>
      </c>
      <c r="Q9" s="3">
        <v>2</v>
      </c>
      <c r="R9" s="3">
        <v>2</v>
      </c>
      <c r="S9" s="3">
        <v>1</v>
      </c>
      <c r="T9" s="3">
        <v>1</v>
      </c>
      <c r="U9" s="35">
        <v>1</v>
      </c>
      <c r="V9" s="35">
        <v>1</v>
      </c>
      <c r="W9" s="35">
        <v>2</v>
      </c>
      <c r="X9" s="35">
        <v>2</v>
      </c>
      <c r="Y9" s="35">
        <v>1</v>
      </c>
      <c r="Z9" s="35">
        <v>2</v>
      </c>
      <c r="AA9" s="35">
        <v>1</v>
      </c>
      <c r="AB9" s="35">
        <v>1</v>
      </c>
      <c r="AC9" s="35">
        <v>1</v>
      </c>
      <c r="AD9" s="35"/>
      <c r="AE9" s="35"/>
      <c r="AF9" s="35"/>
      <c r="AG9" s="35"/>
      <c r="AH9" s="35"/>
      <c r="AI9" s="2">
        <f t="shared" si="0"/>
        <v>39</v>
      </c>
      <c r="AJ9" s="69">
        <f t="shared" si="1"/>
        <v>1.5</v>
      </c>
      <c r="AK9" s="81"/>
      <c r="AL9" s="82"/>
    </row>
    <row r="10" spans="1:38" ht="15.75" thickBot="1" x14ac:dyDescent="0.3">
      <c r="A10" s="120"/>
      <c r="B10" s="121"/>
      <c r="C10" s="2">
        <v>6</v>
      </c>
      <c r="D10" s="2">
        <v>1</v>
      </c>
      <c r="E10" s="2">
        <v>2</v>
      </c>
      <c r="F10" s="2">
        <v>2</v>
      </c>
      <c r="G10" s="2">
        <v>1</v>
      </c>
      <c r="H10" s="2">
        <v>1</v>
      </c>
      <c r="I10" s="2">
        <v>2</v>
      </c>
      <c r="J10" s="2">
        <v>2</v>
      </c>
      <c r="K10" s="2">
        <v>1</v>
      </c>
      <c r="L10" s="2">
        <v>2</v>
      </c>
      <c r="M10" s="2">
        <v>2</v>
      </c>
      <c r="N10" s="2">
        <v>1</v>
      </c>
      <c r="O10" s="2">
        <v>2</v>
      </c>
      <c r="P10" s="3">
        <v>2</v>
      </c>
      <c r="Q10" s="3">
        <v>2</v>
      </c>
      <c r="R10" s="3">
        <v>2</v>
      </c>
      <c r="S10" s="3">
        <v>1</v>
      </c>
      <c r="T10" s="3">
        <v>1</v>
      </c>
      <c r="U10" s="35">
        <v>1</v>
      </c>
      <c r="V10" s="35">
        <v>2</v>
      </c>
      <c r="W10" s="35">
        <v>2</v>
      </c>
      <c r="X10" s="35">
        <v>2</v>
      </c>
      <c r="Y10" s="35">
        <v>1</v>
      </c>
      <c r="Z10" s="35">
        <v>2</v>
      </c>
      <c r="AA10" s="35">
        <v>1</v>
      </c>
      <c r="AB10" s="35">
        <v>1</v>
      </c>
      <c r="AC10" s="35">
        <v>1</v>
      </c>
      <c r="AD10" s="35"/>
      <c r="AE10" s="35"/>
      <c r="AF10" s="35"/>
      <c r="AG10" s="35"/>
      <c r="AH10" s="35"/>
      <c r="AI10" s="2">
        <f t="shared" si="0"/>
        <v>40</v>
      </c>
      <c r="AJ10" s="69">
        <f t="shared" si="1"/>
        <v>1.5384615384615385</v>
      </c>
      <c r="AK10" s="81"/>
      <c r="AL10" s="82"/>
    </row>
    <row r="11" spans="1:38" ht="15.75" thickBot="1" x14ac:dyDescent="0.3">
      <c r="A11" s="120"/>
      <c r="B11" s="121"/>
      <c r="C11" s="2">
        <v>7</v>
      </c>
      <c r="D11" s="2">
        <v>1</v>
      </c>
      <c r="E11" s="2">
        <v>2</v>
      </c>
      <c r="F11" s="2">
        <v>2</v>
      </c>
      <c r="G11" s="2">
        <v>1</v>
      </c>
      <c r="H11" s="2">
        <v>1</v>
      </c>
      <c r="I11" s="2">
        <v>2</v>
      </c>
      <c r="J11" s="2">
        <v>2</v>
      </c>
      <c r="K11" s="2">
        <v>1</v>
      </c>
      <c r="L11" s="2">
        <v>2</v>
      </c>
      <c r="M11" s="2">
        <v>2</v>
      </c>
      <c r="N11" s="2">
        <v>1</v>
      </c>
      <c r="O11" s="2">
        <v>2</v>
      </c>
      <c r="P11" s="3">
        <v>2</v>
      </c>
      <c r="Q11" s="3">
        <v>2</v>
      </c>
      <c r="R11" s="3">
        <v>2</v>
      </c>
      <c r="S11" s="3">
        <v>1</v>
      </c>
      <c r="T11" s="3">
        <v>1</v>
      </c>
      <c r="U11" s="3">
        <v>1</v>
      </c>
      <c r="V11" s="3">
        <v>2</v>
      </c>
      <c r="W11" s="3">
        <v>2</v>
      </c>
      <c r="X11" s="3">
        <v>2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/>
      <c r="AE11" s="3"/>
      <c r="AF11" s="3"/>
      <c r="AG11" s="3"/>
      <c r="AH11" s="3"/>
      <c r="AI11" s="2">
        <f t="shared" si="0"/>
        <v>39</v>
      </c>
      <c r="AJ11" s="69">
        <f t="shared" si="1"/>
        <v>1.5</v>
      </c>
      <c r="AK11" s="81"/>
      <c r="AL11" s="82"/>
    </row>
    <row r="12" spans="1:38" ht="36" customHeight="1" thickBot="1" x14ac:dyDescent="0.3">
      <c r="A12" s="122"/>
      <c r="B12" s="123"/>
      <c r="C12" s="40">
        <v>8</v>
      </c>
      <c r="D12" s="40">
        <v>1</v>
      </c>
      <c r="E12" s="40">
        <v>2</v>
      </c>
      <c r="F12" s="40">
        <v>2</v>
      </c>
      <c r="G12" s="40">
        <v>1</v>
      </c>
      <c r="H12" s="40">
        <v>1</v>
      </c>
      <c r="I12" s="40">
        <v>2</v>
      </c>
      <c r="J12" s="40">
        <v>2</v>
      </c>
      <c r="K12" s="40">
        <v>1</v>
      </c>
      <c r="L12" s="40">
        <v>2</v>
      </c>
      <c r="M12" s="40">
        <v>2</v>
      </c>
      <c r="N12" s="40">
        <v>1</v>
      </c>
      <c r="O12" s="40">
        <v>2</v>
      </c>
      <c r="P12" s="40">
        <v>2</v>
      </c>
      <c r="Q12" s="40">
        <v>2</v>
      </c>
      <c r="R12" s="40">
        <v>2</v>
      </c>
      <c r="S12" s="40">
        <v>1</v>
      </c>
      <c r="T12" s="40">
        <v>1</v>
      </c>
      <c r="U12" s="40">
        <v>1</v>
      </c>
      <c r="V12" s="40">
        <v>2</v>
      </c>
      <c r="W12" s="40">
        <v>2</v>
      </c>
      <c r="X12" s="40">
        <v>2</v>
      </c>
      <c r="Y12" s="40">
        <v>1</v>
      </c>
      <c r="Z12" s="40">
        <v>1</v>
      </c>
      <c r="AA12" s="40">
        <v>1</v>
      </c>
      <c r="AB12" s="40">
        <v>1</v>
      </c>
      <c r="AC12" s="40">
        <v>1</v>
      </c>
      <c r="AD12" s="40"/>
      <c r="AE12" s="40"/>
      <c r="AF12" s="40"/>
      <c r="AG12" s="40"/>
      <c r="AH12" s="40"/>
      <c r="AI12" s="40">
        <f t="shared" si="0"/>
        <v>39</v>
      </c>
      <c r="AJ12" s="69">
        <f t="shared" si="1"/>
        <v>1.5</v>
      </c>
      <c r="AK12" s="83"/>
      <c r="AL12" s="84"/>
    </row>
    <row r="13" spans="1:38" ht="15.75" thickBot="1" x14ac:dyDescent="0.3">
      <c r="A13" s="118" t="s">
        <v>2</v>
      </c>
      <c r="B13" s="119"/>
      <c r="C13" s="38">
        <v>9</v>
      </c>
      <c r="D13" s="38">
        <v>1</v>
      </c>
      <c r="E13" s="38">
        <v>2</v>
      </c>
      <c r="F13" s="38">
        <v>2</v>
      </c>
      <c r="G13" s="38">
        <v>1</v>
      </c>
      <c r="H13" s="38">
        <v>1</v>
      </c>
      <c r="I13" s="38">
        <v>2</v>
      </c>
      <c r="J13" s="38">
        <v>2</v>
      </c>
      <c r="K13" s="38">
        <v>1</v>
      </c>
      <c r="L13" s="38">
        <v>2</v>
      </c>
      <c r="M13" s="38">
        <v>2</v>
      </c>
      <c r="N13" s="38">
        <v>1</v>
      </c>
      <c r="O13" s="38">
        <v>2</v>
      </c>
      <c r="P13" s="43">
        <v>2</v>
      </c>
      <c r="Q13" s="43">
        <v>1</v>
      </c>
      <c r="R13" s="43">
        <v>1</v>
      </c>
      <c r="S13" s="43">
        <v>1</v>
      </c>
      <c r="T13" s="43">
        <v>1</v>
      </c>
      <c r="U13" s="39">
        <v>1</v>
      </c>
      <c r="V13" s="39">
        <v>1</v>
      </c>
      <c r="W13" s="39">
        <v>1</v>
      </c>
      <c r="X13" s="39">
        <v>1</v>
      </c>
      <c r="Y13" s="39">
        <v>1</v>
      </c>
      <c r="Z13" s="39">
        <v>1</v>
      </c>
      <c r="AA13" s="39">
        <v>1</v>
      </c>
      <c r="AB13" s="39">
        <v>1</v>
      </c>
      <c r="AC13" s="39">
        <v>1</v>
      </c>
      <c r="AD13" s="39"/>
      <c r="AE13" s="39"/>
      <c r="AF13" s="39"/>
      <c r="AG13" s="39"/>
      <c r="AH13" s="39"/>
      <c r="AI13" s="38">
        <f t="shared" si="0"/>
        <v>34</v>
      </c>
      <c r="AJ13" s="69">
        <f t="shared" si="1"/>
        <v>1.3076923076923077</v>
      </c>
      <c r="AK13" s="79">
        <f>(AJ13+AJ14+AJ15+AJ16+AJ17+AJ18+AJ19+AJ20)/8/2*100</f>
        <v>67.548076923076934</v>
      </c>
      <c r="AL13" s="80"/>
    </row>
    <row r="14" spans="1:38" ht="15.75" thickBot="1" x14ac:dyDescent="0.3">
      <c r="A14" s="120"/>
      <c r="B14" s="121"/>
      <c r="C14" s="2">
        <v>10</v>
      </c>
      <c r="D14" s="2">
        <v>1</v>
      </c>
      <c r="E14" s="2">
        <v>2</v>
      </c>
      <c r="F14" s="2">
        <v>2</v>
      </c>
      <c r="G14" s="2">
        <v>1</v>
      </c>
      <c r="H14" s="2">
        <v>1</v>
      </c>
      <c r="I14" s="2">
        <v>2</v>
      </c>
      <c r="J14" s="2">
        <v>2</v>
      </c>
      <c r="K14" s="2">
        <v>1</v>
      </c>
      <c r="L14" s="2">
        <v>2</v>
      </c>
      <c r="M14" s="2">
        <v>2</v>
      </c>
      <c r="N14" s="2">
        <v>1</v>
      </c>
      <c r="O14" s="2">
        <v>2</v>
      </c>
      <c r="P14" s="3">
        <v>2</v>
      </c>
      <c r="Q14" s="3">
        <v>2</v>
      </c>
      <c r="R14" s="3">
        <v>1</v>
      </c>
      <c r="S14" s="3">
        <v>1</v>
      </c>
      <c r="T14" s="3">
        <v>1</v>
      </c>
      <c r="U14" s="35">
        <v>1</v>
      </c>
      <c r="V14" s="35">
        <v>1</v>
      </c>
      <c r="W14" s="35">
        <v>1</v>
      </c>
      <c r="X14" s="35">
        <v>1</v>
      </c>
      <c r="Y14" s="35">
        <v>1</v>
      </c>
      <c r="Z14" s="35">
        <v>1</v>
      </c>
      <c r="AA14" s="35">
        <v>1</v>
      </c>
      <c r="AB14" s="35">
        <v>1</v>
      </c>
      <c r="AC14" s="35">
        <v>1</v>
      </c>
      <c r="AD14" s="35"/>
      <c r="AE14" s="35"/>
      <c r="AF14" s="35"/>
      <c r="AG14" s="35"/>
      <c r="AH14" s="35"/>
      <c r="AI14" s="38">
        <f t="shared" si="0"/>
        <v>35</v>
      </c>
      <c r="AJ14" s="69">
        <f t="shared" si="1"/>
        <v>1.3461538461538463</v>
      </c>
      <c r="AK14" s="81"/>
      <c r="AL14" s="82"/>
    </row>
    <row r="15" spans="1:38" ht="15.75" thickBot="1" x14ac:dyDescent="0.3">
      <c r="A15" s="120"/>
      <c r="B15" s="121"/>
      <c r="C15" s="2">
        <v>11</v>
      </c>
      <c r="D15" s="2">
        <v>1</v>
      </c>
      <c r="E15" s="2">
        <v>2</v>
      </c>
      <c r="F15" s="2">
        <v>2</v>
      </c>
      <c r="G15" s="2">
        <v>1</v>
      </c>
      <c r="H15" s="2">
        <v>1</v>
      </c>
      <c r="I15" s="2">
        <v>2</v>
      </c>
      <c r="J15" s="2">
        <v>2</v>
      </c>
      <c r="K15" s="2">
        <v>1</v>
      </c>
      <c r="L15" s="2">
        <v>2</v>
      </c>
      <c r="M15" s="2">
        <v>2</v>
      </c>
      <c r="N15" s="2">
        <v>1</v>
      </c>
      <c r="O15" s="2">
        <v>2</v>
      </c>
      <c r="P15" s="3">
        <v>2</v>
      </c>
      <c r="Q15" s="3">
        <v>1</v>
      </c>
      <c r="R15" s="3">
        <v>1</v>
      </c>
      <c r="S15" s="3">
        <v>1</v>
      </c>
      <c r="T15" s="3">
        <v>1</v>
      </c>
      <c r="U15" s="35">
        <v>1</v>
      </c>
      <c r="V15" s="35">
        <v>1</v>
      </c>
      <c r="W15" s="35">
        <v>1</v>
      </c>
      <c r="X15" s="35">
        <v>1</v>
      </c>
      <c r="Y15" s="35">
        <v>1</v>
      </c>
      <c r="Z15" s="35">
        <v>1</v>
      </c>
      <c r="AA15" s="35">
        <v>1</v>
      </c>
      <c r="AB15" s="35">
        <v>1</v>
      </c>
      <c r="AC15" s="35">
        <v>1</v>
      </c>
      <c r="AD15" s="35"/>
      <c r="AE15" s="35"/>
      <c r="AF15" s="35"/>
      <c r="AG15" s="35"/>
      <c r="AH15" s="35"/>
      <c r="AI15" s="38">
        <f t="shared" si="0"/>
        <v>34</v>
      </c>
      <c r="AJ15" s="69">
        <f t="shared" si="1"/>
        <v>1.3076923076923077</v>
      </c>
      <c r="AK15" s="81"/>
      <c r="AL15" s="82"/>
    </row>
    <row r="16" spans="1:38" ht="15.75" thickBot="1" x14ac:dyDescent="0.3">
      <c r="A16" s="120"/>
      <c r="B16" s="121"/>
      <c r="C16" s="2">
        <v>12</v>
      </c>
      <c r="D16" s="2">
        <v>1</v>
      </c>
      <c r="E16" s="2">
        <v>2</v>
      </c>
      <c r="F16" s="2">
        <v>2</v>
      </c>
      <c r="G16" s="2">
        <v>1</v>
      </c>
      <c r="H16" s="2">
        <v>1</v>
      </c>
      <c r="I16" s="2">
        <v>2</v>
      </c>
      <c r="J16" s="2">
        <v>2</v>
      </c>
      <c r="K16" s="2">
        <v>1</v>
      </c>
      <c r="L16" s="2">
        <v>2</v>
      </c>
      <c r="M16" s="2">
        <v>2</v>
      </c>
      <c r="N16" s="2">
        <v>1</v>
      </c>
      <c r="O16" s="2">
        <v>2</v>
      </c>
      <c r="P16" s="3">
        <v>2</v>
      </c>
      <c r="Q16" s="3">
        <v>2</v>
      </c>
      <c r="R16" s="3">
        <v>1</v>
      </c>
      <c r="S16" s="3">
        <v>2</v>
      </c>
      <c r="T16" s="3">
        <v>1</v>
      </c>
      <c r="U16" s="35">
        <v>1</v>
      </c>
      <c r="V16" s="35">
        <v>1</v>
      </c>
      <c r="W16" s="35">
        <v>1</v>
      </c>
      <c r="X16" s="35">
        <v>1</v>
      </c>
      <c r="Y16" s="35">
        <v>1</v>
      </c>
      <c r="Z16" s="35">
        <v>1</v>
      </c>
      <c r="AA16" s="35">
        <v>1</v>
      </c>
      <c r="AB16" s="35">
        <v>1</v>
      </c>
      <c r="AC16" s="35">
        <v>1</v>
      </c>
      <c r="AD16" s="35"/>
      <c r="AE16" s="35"/>
      <c r="AF16" s="35"/>
      <c r="AG16" s="35"/>
      <c r="AH16" s="35"/>
      <c r="AI16" s="38">
        <f t="shared" si="0"/>
        <v>36</v>
      </c>
      <c r="AJ16" s="69">
        <f t="shared" si="1"/>
        <v>1.3846153846153846</v>
      </c>
      <c r="AK16" s="81"/>
      <c r="AL16" s="82"/>
    </row>
    <row r="17" spans="1:38" ht="15.75" thickBot="1" x14ac:dyDescent="0.3">
      <c r="A17" s="120"/>
      <c r="B17" s="121"/>
      <c r="C17" s="2">
        <v>13</v>
      </c>
      <c r="D17" s="2">
        <v>1</v>
      </c>
      <c r="E17" s="2">
        <v>2</v>
      </c>
      <c r="F17" s="2">
        <v>2</v>
      </c>
      <c r="G17" s="2">
        <v>1</v>
      </c>
      <c r="H17" s="2">
        <v>1</v>
      </c>
      <c r="I17" s="2">
        <v>1</v>
      </c>
      <c r="J17" s="2">
        <v>2</v>
      </c>
      <c r="K17" s="2">
        <v>1</v>
      </c>
      <c r="L17" s="2">
        <v>2</v>
      </c>
      <c r="M17" s="2">
        <v>2</v>
      </c>
      <c r="N17" s="2">
        <v>1</v>
      </c>
      <c r="O17" s="2">
        <v>2</v>
      </c>
      <c r="P17" s="3">
        <v>2</v>
      </c>
      <c r="Q17" s="3">
        <v>1</v>
      </c>
      <c r="R17" s="3">
        <v>1</v>
      </c>
      <c r="S17" s="3">
        <v>1</v>
      </c>
      <c r="T17" s="3">
        <v>1</v>
      </c>
      <c r="U17" s="35">
        <v>1</v>
      </c>
      <c r="V17" s="35">
        <v>1</v>
      </c>
      <c r="W17" s="35">
        <v>1</v>
      </c>
      <c r="X17" s="35">
        <v>1</v>
      </c>
      <c r="Y17" s="35">
        <v>1</v>
      </c>
      <c r="Z17" s="35">
        <v>1</v>
      </c>
      <c r="AA17" s="35">
        <v>1</v>
      </c>
      <c r="AB17" s="35">
        <v>1</v>
      </c>
      <c r="AC17" s="35">
        <v>1</v>
      </c>
      <c r="AD17" s="35"/>
      <c r="AE17" s="35"/>
      <c r="AF17" s="35"/>
      <c r="AG17" s="35"/>
      <c r="AH17" s="35"/>
      <c r="AI17" s="38">
        <f t="shared" si="0"/>
        <v>33</v>
      </c>
      <c r="AJ17" s="69">
        <f t="shared" si="1"/>
        <v>1.2692307692307692</v>
      </c>
      <c r="AK17" s="81"/>
      <c r="AL17" s="82"/>
    </row>
    <row r="18" spans="1:38" ht="15.75" thickBot="1" x14ac:dyDescent="0.3">
      <c r="A18" s="120"/>
      <c r="B18" s="121"/>
      <c r="C18" s="2">
        <v>14</v>
      </c>
      <c r="D18" s="2">
        <v>1</v>
      </c>
      <c r="E18" s="2">
        <v>2</v>
      </c>
      <c r="F18" s="2">
        <v>2</v>
      </c>
      <c r="G18" s="2">
        <v>1</v>
      </c>
      <c r="H18" s="2">
        <v>1</v>
      </c>
      <c r="I18" s="2">
        <v>2</v>
      </c>
      <c r="J18" s="2">
        <v>2</v>
      </c>
      <c r="K18" s="2">
        <v>1</v>
      </c>
      <c r="L18" s="2">
        <v>2</v>
      </c>
      <c r="M18" s="2">
        <v>2</v>
      </c>
      <c r="N18" s="2">
        <v>1</v>
      </c>
      <c r="O18" s="2">
        <v>2</v>
      </c>
      <c r="P18" s="3">
        <v>2</v>
      </c>
      <c r="Q18" s="3">
        <v>2</v>
      </c>
      <c r="R18" s="3">
        <v>2</v>
      </c>
      <c r="S18" s="3">
        <v>2</v>
      </c>
      <c r="T18" s="3">
        <v>1</v>
      </c>
      <c r="U18" s="35">
        <v>1</v>
      </c>
      <c r="V18" s="35">
        <v>1</v>
      </c>
      <c r="W18" s="35">
        <v>1</v>
      </c>
      <c r="X18" s="35">
        <v>1</v>
      </c>
      <c r="Y18" s="35">
        <v>1</v>
      </c>
      <c r="Z18" s="35">
        <v>1</v>
      </c>
      <c r="AA18" s="35">
        <v>1</v>
      </c>
      <c r="AB18" s="35">
        <v>1</v>
      </c>
      <c r="AC18" s="35">
        <v>1</v>
      </c>
      <c r="AD18" s="35"/>
      <c r="AE18" s="35"/>
      <c r="AF18" s="35"/>
      <c r="AG18" s="35"/>
      <c r="AH18" s="35"/>
      <c r="AI18" s="38">
        <f t="shared" si="0"/>
        <v>37</v>
      </c>
      <c r="AJ18" s="69">
        <f t="shared" si="1"/>
        <v>1.4230769230769231</v>
      </c>
      <c r="AK18" s="81"/>
      <c r="AL18" s="82"/>
    </row>
    <row r="19" spans="1:38" ht="15.75" thickBot="1" x14ac:dyDescent="0.3">
      <c r="A19" s="120"/>
      <c r="B19" s="121"/>
      <c r="C19" s="2">
        <v>15</v>
      </c>
      <c r="D19" s="2">
        <v>1</v>
      </c>
      <c r="E19" s="2">
        <v>2</v>
      </c>
      <c r="F19" s="2">
        <v>2</v>
      </c>
      <c r="G19" s="2">
        <v>1</v>
      </c>
      <c r="H19" s="2">
        <v>1</v>
      </c>
      <c r="I19" s="2">
        <v>1</v>
      </c>
      <c r="J19" s="2">
        <v>2</v>
      </c>
      <c r="K19" s="2">
        <v>1</v>
      </c>
      <c r="L19" s="2">
        <v>2</v>
      </c>
      <c r="M19" s="2">
        <v>2</v>
      </c>
      <c r="N19" s="2">
        <v>2</v>
      </c>
      <c r="O19" s="2">
        <v>2</v>
      </c>
      <c r="P19" s="3">
        <v>2</v>
      </c>
      <c r="Q19" s="3">
        <v>1</v>
      </c>
      <c r="R19" s="3">
        <v>2</v>
      </c>
      <c r="S19" s="3">
        <v>1</v>
      </c>
      <c r="T19" s="3">
        <v>1</v>
      </c>
      <c r="U19" s="35">
        <v>1</v>
      </c>
      <c r="V19" s="35">
        <v>1</v>
      </c>
      <c r="W19" s="35">
        <v>1</v>
      </c>
      <c r="X19" s="35">
        <v>1</v>
      </c>
      <c r="Y19" s="35">
        <v>1</v>
      </c>
      <c r="Z19" s="35">
        <v>1</v>
      </c>
      <c r="AA19" s="35">
        <v>1</v>
      </c>
      <c r="AB19" s="35">
        <v>1</v>
      </c>
      <c r="AC19" s="35">
        <v>1</v>
      </c>
      <c r="AD19" s="35"/>
      <c r="AE19" s="35"/>
      <c r="AF19" s="35"/>
      <c r="AG19" s="35"/>
      <c r="AH19" s="35"/>
      <c r="AI19" s="38">
        <f t="shared" si="0"/>
        <v>35</v>
      </c>
      <c r="AJ19" s="69">
        <f t="shared" si="1"/>
        <v>1.3461538461538463</v>
      </c>
      <c r="AK19" s="81"/>
      <c r="AL19" s="82"/>
    </row>
    <row r="20" spans="1:38" ht="15.75" thickBot="1" x14ac:dyDescent="0.3">
      <c r="A20" s="122"/>
      <c r="B20" s="123"/>
      <c r="C20" s="40">
        <v>16</v>
      </c>
      <c r="D20" s="40">
        <v>1</v>
      </c>
      <c r="E20" s="40">
        <v>2</v>
      </c>
      <c r="F20" s="40">
        <v>2</v>
      </c>
      <c r="G20" s="40">
        <v>1</v>
      </c>
      <c r="H20" s="40">
        <v>1</v>
      </c>
      <c r="I20" s="40">
        <v>2</v>
      </c>
      <c r="J20" s="40">
        <v>2</v>
      </c>
      <c r="K20" s="40">
        <v>1</v>
      </c>
      <c r="L20" s="40">
        <v>2</v>
      </c>
      <c r="M20" s="40">
        <v>2</v>
      </c>
      <c r="N20" s="40">
        <v>1</v>
      </c>
      <c r="O20" s="40">
        <v>2</v>
      </c>
      <c r="P20" s="41">
        <v>2</v>
      </c>
      <c r="Q20" s="41">
        <v>2</v>
      </c>
      <c r="R20" s="41">
        <v>2</v>
      </c>
      <c r="S20" s="41">
        <v>2</v>
      </c>
      <c r="T20" s="41">
        <v>1</v>
      </c>
      <c r="U20" s="42">
        <v>1</v>
      </c>
      <c r="V20" s="42">
        <v>1</v>
      </c>
      <c r="W20" s="42">
        <v>1</v>
      </c>
      <c r="X20" s="42">
        <v>1</v>
      </c>
      <c r="Y20" s="42">
        <v>1</v>
      </c>
      <c r="Z20" s="42">
        <v>1</v>
      </c>
      <c r="AA20" s="42">
        <v>1</v>
      </c>
      <c r="AB20" s="42">
        <v>1</v>
      </c>
      <c r="AC20" s="42">
        <v>1</v>
      </c>
      <c r="AD20" s="42"/>
      <c r="AE20" s="42"/>
      <c r="AF20" s="42"/>
      <c r="AG20" s="42"/>
      <c r="AH20" s="42"/>
      <c r="AI20" s="38">
        <f t="shared" si="0"/>
        <v>37</v>
      </c>
      <c r="AJ20" s="69">
        <f t="shared" si="1"/>
        <v>1.4230769230769231</v>
      </c>
      <c r="AK20" s="83"/>
      <c r="AL20" s="84"/>
    </row>
    <row r="21" spans="1:38" ht="15.75" thickBot="1" x14ac:dyDescent="0.3">
      <c r="A21" s="134" t="s">
        <v>3</v>
      </c>
      <c r="B21" s="135"/>
      <c r="C21" s="38">
        <v>17</v>
      </c>
      <c r="D21" s="38">
        <v>1</v>
      </c>
      <c r="E21" s="38">
        <v>2</v>
      </c>
      <c r="F21" s="38">
        <v>2</v>
      </c>
      <c r="G21" s="38">
        <v>1</v>
      </c>
      <c r="H21" s="38">
        <v>1</v>
      </c>
      <c r="I21" s="38">
        <v>1</v>
      </c>
      <c r="J21" s="38">
        <v>2</v>
      </c>
      <c r="K21" s="38">
        <v>1</v>
      </c>
      <c r="L21" s="38">
        <v>2</v>
      </c>
      <c r="M21" s="38">
        <v>2</v>
      </c>
      <c r="N21" s="38">
        <v>2</v>
      </c>
      <c r="O21" s="38">
        <v>2</v>
      </c>
      <c r="P21" s="43">
        <v>2</v>
      </c>
      <c r="Q21" s="43">
        <v>1</v>
      </c>
      <c r="R21" s="43">
        <v>2</v>
      </c>
      <c r="S21" s="43">
        <v>1</v>
      </c>
      <c r="T21" s="43">
        <v>1</v>
      </c>
      <c r="U21" s="39">
        <v>1</v>
      </c>
      <c r="V21" s="39">
        <v>1</v>
      </c>
      <c r="W21" s="39">
        <v>2</v>
      </c>
      <c r="X21" s="39">
        <v>2</v>
      </c>
      <c r="Y21" s="39">
        <v>1</v>
      </c>
      <c r="Z21" s="39">
        <v>1</v>
      </c>
      <c r="AA21" s="39">
        <v>1</v>
      </c>
      <c r="AB21" s="39">
        <v>1</v>
      </c>
      <c r="AC21" s="39">
        <v>1</v>
      </c>
      <c r="AD21" s="39"/>
      <c r="AE21" s="39"/>
      <c r="AF21" s="39"/>
      <c r="AG21" s="39"/>
      <c r="AH21" s="39"/>
      <c r="AI21" s="38">
        <f t="shared" si="0"/>
        <v>37</v>
      </c>
      <c r="AJ21" s="69">
        <f t="shared" si="1"/>
        <v>1.4230769230769231</v>
      </c>
      <c r="AK21" s="79">
        <f>(AJ21+AJ22+AJ23+AJ24+AJ25+AJ26+AJ27+AJ28)/8/2*100</f>
        <v>71.875000000000014</v>
      </c>
      <c r="AL21" s="80"/>
    </row>
    <row r="22" spans="1:38" ht="15.75" thickBot="1" x14ac:dyDescent="0.3">
      <c r="A22" s="136"/>
      <c r="B22" s="137"/>
      <c r="C22" s="2">
        <v>18</v>
      </c>
      <c r="D22" s="2">
        <v>1</v>
      </c>
      <c r="E22" s="2">
        <v>2</v>
      </c>
      <c r="F22" s="2">
        <v>2</v>
      </c>
      <c r="G22" s="2">
        <v>1</v>
      </c>
      <c r="H22" s="2">
        <v>1</v>
      </c>
      <c r="I22" s="2">
        <v>2</v>
      </c>
      <c r="J22" s="2">
        <v>2</v>
      </c>
      <c r="K22" s="2">
        <v>1</v>
      </c>
      <c r="L22" s="2">
        <v>2</v>
      </c>
      <c r="M22" s="2">
        <v>2</v>
      </c>
      <c r="N22" s="2">
        <v>2</v>
      </c>
      <c r="O22" s="2">
        <v>2</v>
      </c>
      <c r="P22" s="3">
        <v>2</v>
      </c>
      <c r="Q22" s="3">
        <v>2</v>
      </c>
      <c r="R22" s="3">
        <v>2</v>
      </c>
      <c r="S22" s="3">
        <v>2</v>
      </c>
      <c r="T22" s="3">
        <v>1</v>
      </c>
      <c r="U22" s="35">
        <v>1</v>
      </c>
      <c r="V22" s="35">
        <v>1</v>
      </c>
      <c r="W22" s="35">
        <v>2</v>
      </c>
      <c r="X22" s="35">
        <v>2</v>
      </c>
      <c r="Y22" s="35">
        <v>1</v>
      </c>
      <c r="Z22" s="35">
        <v>1</v>
      </c>
      <c r="AA22" s="35">
        <v>1</v>
      </c>
      <c r="AB22" s="35">
        <v>1</v>
      </c>
      <c r="AC22" s="35">
        <v>1</v>
      </c>
      <c r="AD22" s="35"/>
      <c r="AE22" s="35"/>
      <c r="AF22" s="35"/>
      <c r="AG22" s="35"/>
      <c r="AH22" s="35"/>
      <c r="AI22" s="38">
        <f t="shared" si="0"/>
        <v>40</v>
      </c>
      <c r="AJ22" s="69">
        <f t="shared" si="1"/>
        <v>1.5384615384615385</v>
      </c>
      <c r="AK22" s="81"/>
      <c r="AL22" s="82"/>
    </row>
    <row r="23" spans="1:38" ht="15.75" thickBot="1" x14ac:dyDescent="0.3">
      <c r="A23" s="136"/>
      <c r="B23" s="137"/>
      <c r="C23" s="2">
        <v>19</v>
      </c>
      <c r="D23" s="2">
        <v>1</v>
      </c>
      <c r="E23" s="2">
        <v>2</v>
      </c>
      <c r="F23" s="2">
        <v>2</v>
      </c>
      <c r="G23" s="2">
        <v>1</v>
      </c>
      <c r="H23" s="2">
        <v>1</v>
      </c>
      <c r="I23" s="2">
        <v>2</v>
      </c>
      <c r="J23" s="2">
        <v>2</v>
      </c>
      <c r="K23" s="2">
        <v>1</v>
      </c>
      <c r="L23" s="2">
        <v>2</v>
      </c>
      <c r="M23" s="2">
        <v>2</v>
      </c>
      <c r="N23" s="2">
        <v>2</v>
      </c>
      <c r="O23" s="2">
        <v>2</v>
      </c>
      <c r="P23" s="3">
        <v>2</v>
      </c>
      <c r="Q23" s="3">
        <v>1</v>
      </c>
      <c r="R23" s="3">
        <v>1</v>
      </c>
      <c r="S23" s="3">
        <v>1</v>
      </c>
      <c r="T23" s="3">
        <v>1</v>
      </c>
      <c r="U23" s="35">
        <v>1</v>
      </c>
      <c r="V23" s="35">
        <v>1</v>
      </c>
      <c r="W23" s="35">
        <v>2</v>
      </c>
      <c r="X23" s="35">
        <v>2</v>
      </c>
      <c r="Y23" s="35">
        <v>1</v>
      </c>
      <c r="Z23" s="35">
        <v>1</v>
      </c>
      <c r="AA23" s="35">
        <v>1</v>
      </c>
      <c r="AB23" s="35">
        <v>1</v>
      </c>
      <c r="AC23" s="35">
        <v>1</v>
      </c>
      <c r="AD23" s="35"/>
      <c r="AE23" s="35"/>
      <c r="AF23" s="35"/>
      <c r="AG23" s="35"/>
      <c r="AH23" s="35"/>
      <c r="AI23" s="38">
        <f t="shared" si="0"/>
        <v>37</v>
      </c>
      <c r="AJ23" s="69">
        <f t="shared" si="1"/>
        <v>1.4230769230769231</v>
      </c>
      <c r="AK23" s="81"/>
      <c r="AL23" s="82"/>
    </row>
    <row r="24" spans="1:38" ht="15.75" thickBot="1" x14ac:dyDescent="0.3">
      <c r="A24" s="136"/>
      <c r="B24" s="137"/>
      <c r="C24" s="2">
        <v>20</v>
      </c>
      <c r="D24" s="2">
        <v>1</v>
      </c>
      <c r="E24" s="2">
        <v>2</v>
      </c>
      <c r="F24" s="2">
        <v>2</v>
      </c>
      <c r="G24" s="2">
        <v>1</v>
      </c>
      <c r="H24" s="2">
        <v>1</v>
      </c>
      <c r="I24" s="2">
        <v>1</v>
      </c>
      <c r="J24" s="2">
        <v>2</v>
      </c>
      <c r="K24" s="2">
        <v>1</v>
      </c>
      <c r="L24" s="2">
        <v>2</v>
      </c>
      <c r="M24" s="2">
        <v>2</v>
      </c>
      <c r="N24" s="2">
        <v>1</v>
      </c>
      <c r="O24" s="2">
        <v>2</v>
      </c>
      <c r="P24" s="3">
        <v>2</v>
      </c>
      <c r="Q24" s="3">
        <v>2</v>
      </c>
      <c r="R24" s="3">
        <v>1</v>
      </c>
      <c r="S24" s="3">
        <v>2</v>
      </c>
      <c r="T24" s="3">
        <v>1</v>
      </c>
      <c r="U24" s="35">
        <v>1</v>
      </c>
      <c r="V24" s="35">
        <v>1</v>
      </c>
      <c r="W24" s="35">
        <v>2</v>
      </c>
      <c r="X24" s="35">
        <v>2</v>
      </c>
      <c r="Y24" s="35">
        <v>1</v>
      </c>
      <c r="Z24" s="35">
        <v>1</v>
      </c>
      <c r="AA24" s="35">
        <v>1</v>
      </c>
      <c r="AB24" s="35">
        <v>1</v>
      </c>
      <c r="AC24" s="35">
        <v>1</v>
      </c>
      <c r="AD24" s="35"/>
      <c r="AE24" s="35"/>
      <c r="AF24" s="35"/>
      <c r="AG24" s="35"/>
      <c r="AH24" s="35"/>
      <c r="AI24" s="38">
        <f t="shared" si="0"/>
        <v>37</v>
      </c>
      <c r="AJ24" s="69">
        <f t="shared" si="1"/>
        <v>1.4230769230769231</v>
      </c>
      <c r="AK24" s="81"/>
      <c r="AL24" s="82"/>
    </row>
    <row r="25" spans="1:38" ht="15.75" thickBot="1" x14ac:dyDescent="0.3">
      <c r="A25" s="136"/>
      <c r="B25" s="137"/>
      <c r="C25" s="2">
        <v>21</v>
      </c>
      <c r="D25" s="2">
        <v>1</v>
      </c>
      <c r="E25" s="2">
        <v>2</v>
      </c>
      <c r="F25" s="2">
        <v>2</v>
      </c>
      <c r="G25" s="2">
        <v>1</v>
      </c>
      <c r="H25" s="2">
        <v>1</v>
      </c>
      <c r="I25" s="2">
        <v>2</v>
      </c>
      <c r="J25" s="2">
        <v>2</v>
      </c>
      <c r="K25" s="2">
        <v>1</v>
      </c>
      <c r="L25" s="2">
        <v>2</v>
      </c>
      <c r="M25" s="2">
        <v>2</v>
      </c>
      <c r="N25" s="2">
        <v>2</v>
      </c>
      <c r="O25" s="2">
        <v>2</v>
      </c>
      <c r="P25" s="3">
        <v>2</v>
      </c>
      <c r="Q25" s="3">
        <v>1</v>
      </c>
      <c r="R25" s="3">
        <v>1</v>
      </c>
      <c r="S25" s="3">
        <v>1</v>
      </c>
      <c r="T25" s="3">
        <v>1</v>
      </c>
      <c r="U25" s="35">
        <v>1</v>
      </c>
      <c r="V25" s="35">
        <v>1</v>
      </c>
      <c r="W25" s="35">
        <v>2</v>
      </c>
      <c r="X25" s="35">
        <v>2</v>
      </c>
      <c r="Y25" s="35">
        <v>1</v>
      </c>
      <c r="Z25" s="35">
        <v>1</v>
      </c>
      <c r="AA25" s="35">
        <v>1</v>
      </c>
      <c r="AB25" s="35">
        <v>1</v>
      </c>
      <c r="AC25" s="35">
        <v>1</v>
      </c>
      <c r="AD25" s="35"/>
      <c r="AE25" s="35"/>
      <c r="AF25" s="35"/>
      <c r="AG25" s="35"/>
      <c r="AH25" s="35"/>
      <c r="AI25" s="38">
        <f t="shared" si="0"/>
        <v>37</v>
      </c>
      <c r="AJ25" s="69">
        <f t="shared" si="1"/>
        <v>1.4230769230769231</v>
      </c>
      <c r="AK25" s="81"/>
      <c r="AL25" s="82"/>
    </row>
    <row r="26" spans="1:38" ht="15.75" thickBot="1" x14ac:dyDescent="0.3">
      <c r="A26" s="136"/>
      <c r="B26" s="137"/>
      <c r="C26" s="2">
        <v>22</v>
      </c>
      <c r="D26" s="2">
        <v>1</v>
      </c>
      <c r="E26" s="2">
        <v>2</v>
      </c>
      <c r="F26" s="2">
        <v>2</v>
      </c>
      <c r="G26" s="2">
        <v>1</v>
      </c>
      <c r="H26" s="2">
        <v>1</v>
      </c>
      <c r="I26" s="2">
        <v>1</v>
      </c>
      <c r="J26" s="2">
        <v>2</v>
      </c>
      <c r="K26" s="2">
        <v>1</v>
      </c>
      <c r="L26" s="2">
        <v>2</v>
      </c>
      <c r="M26" s="2">
        <v>2</v>
      </c>
      <c r="N26" s="2">
        <v>2</v>
      </c>
      <c r="O26" s="2">
        <v>2</v>
      </c>
      <c r="P26" s="3">
        <v>2</v>
      </c>
      <c r="Q26" s="3">
        <v>2</v>
      </c>
      <c r="R26" s="3">
        <v>1</v>
      </c>
      <c r="S26" s="3">
        <v>2</v>
      </c>
      <c r="T26" s="3">
        <v>1</v>
      </c>
      <c r="U26" s="35">
        <v>1</v>
      </c>
      <c r="V26" s="35">
        <v>1</v>
      </c>
      <c r="W26" s="35">
        <v>2</v>
      </c>
      <c r="X26" s="35">
        <v>2</v>
      </c>
      <c r="Y26" s="35">
        <v>1</v>
      </c>
      <c r="Z26" s="35">
        <v>1</v>
      </c>
      <c r="AA26" s="35">
        <v>1</v>
      </c>
      <c r="AB26" s="35">
        <v>1</v>
      </c>
      <c r="AC26" s="35">
        <v>1</v>
      </c>
      <c r="AD26" s="35"/>
      <c r="AE26" s="35"/>
      <c r="AF26" s="35"/>
      <c r="AG26" s="35"/>
      <c r="AH26" s="35"/>
      <c r="AI26" s="38">
        <f t="shared" si="0"/>
        <v>38</v>
      </c>
      <c r="AJ26" s="69">
        <f t="shared" si="1"/>
        <v>1.4615384615384615</v>
      </c>
      <c r="AK26" s="81"/>
      <c r="AL26" s="82"/>
    </row>
    <row r="27" spans="1:38" ht="15.75" thickBot="1" x14ac:dyDescent="0.3">
      <c r="A27" s="136"/>
      <c r="B27" s="137"/>
      <c r="C27" s="2">
        <v>23</v>
      </c>
      <c r="D27" s="2">
        <v>1</v>
      </c>
      <c r="E27" s="2">
        <v>2</v>
      </c>
      <c r="F27" s="2">
        <v>2</v>
      </c>
      <c r="G27" s="2">
        <v>1</v>
      </c>
      <c r="H27" s="2">
        <v>1</v>
      </c>
      <c r="I27" s="2">
        <v>2</v>
      </c>
      <c r="J27" s="2">
        <v>2</v>
      </c>
      <c r="K27" s="2">
        <v>1</v>
      </c>
      <c r="L27" s="2">
        <v>2</v>
      </c>
      <c r="M27" s="2">
        <v>2</v>
      </c>
      <c r="N27" s="2">
        <v>1</v>
      </c>
      <c r="O27" s="2">
        <v>2</v>
      </c>
      <c r="P27" s="3">
        <v>2</v>
      </c>
      <c r="Q27" s="3">
        <v>1</v>
      </c>
      <c r="R27" s="3">
        <v>1</v>
      </c>
      <c r="S27" s="3">
        <v>1</v>
      </c>
      <c r="T27" s="3">
        <v>1</v>
      </c>
      <c r="U27" s="35">
        <v>1</v>
      </c>
      <c r="V27" s="35">
        <v>1</v>
      </c>
      <c r="W27" s="35">
        <v>2</v>
      </c>
      <c r="X27" s="35">
        <v>2</v>
      </c>
      <c r="Y27" s="35">
        <v>1</v>
      </c>
      <c r="Z27" s="35">
        <v>1</v>
      </c>
      <c r="AA27" s="35">
        <v>1</v>
      </c>
      <c r="AB27" s="35">
        <v>1</v>
      </c>
      <c r="AC27" s="35">
        <v>1</v>
      </c>
      <c r="AD27" s="35"/>
      <c r="AE27" s="35"/>
      <c r="AF27" s="35"/>
      <c r="AG27" s="35"/>
      <c r="AH27" s="35"/>
      <c r="AI27" s="38">
        <f t="shared" si="0"/>
        <v>36</v>
      </c>
      <c r="AJ27" s="69">
        <f t="shared" si="1"/>
        <v>1.3846153846153846</v>
      </c>
      <c r="AK27" s="81"/>
      <c r="AL27" s="82"/>
    </row>
    <row r="28" spans="1:38" ht="15.75" thickBot="1" x14ac:dyDescent="0.3">
      <c r="A28" s="138"/>
      <c r="B28" s="139"/>
      <c r="C28" s="40">
        <v>24</v>
      </c>
      <c r="D28" s="40">
        <v>1</v>
      </c>
      <c r="E28" s="40">
        <v>2</v>
      </c>
      <c r="F28" s="40">
        <v>2</v>
      </c>
      <c r="G28" s="40">
        <v>1</v>
      </c>
      <c r="H28" s="40">
        <v>1</v>
      </c>
      <c r="I28" s="40">
        <v>1</v>
      </c>
      <c r="J28" s="40">
        <v>2</v>
      </c>
      <c r="K28" s="40">
        <v>1</v>
      </c>
      <c r="L28" s="40">
        <v>2</v>
      </c>
      <c r="M28" s="40">
        <v>2</v>
      </c>
      <c r="N28" s="40">
        <v>2</v>
      </c>
      <c r="O28" s="40">
        <v>2</v>
      </c>
      <c r="P28" s="41">
        <v>2</v>
      </c>
      <c r="Q28" s="41">
        <v>1</v>
      </c>
      <c r="R28" s="41">
        <v>1</v>
      </c>
      <c r="S28" s="41">
        <v>2</v>
      </c>
      <c r="T28" s="41">
        <v>1</v>
      </c>
      <c r="U28" s="42">
        <v>1</v>
      </c>
      <c r="V28" s="42">
        <v>1</v>
      </c>
      <c r="W28" s="42">
        <v>2</v>
      </c>
      <c r="X28" s="42">
        <v>2</v>
      </c>
      <c r="Y28" s="42">
        <v>1</v>
      </c>
      <c r="Z28" s="42">
        <v>1</v>
      </c>
      <c r="AA28" s="42">
        <v>1</v>
      </c>
      <c r="AB28" s="42">
        <v>1</v>
      </c>
      <c r="AC28" s="42">
        <v>1</v>
      </c>
      <c r="AD28" s="42"/>
      <c r="AE28" s="42"/>
      <c r="AF28" s="42"/>
      <c r="AG28" s="42"/>
      <c r="AH28" s="42"/>
      <c r="AI28" s="38">
        <f t="shared" si="0"/>
        <v>37</v>
      </c>
      <c r="AJ28" s="69">
        <f t="shared" si="1"/>
        <v>1.4230769230769231</v>
      </c>
      <c r="AK28" s="83"/>
      <c r="AL28" s="84"/>
    </row>
    <row r="29" spans="1:38" ht="15.75" thickBot="1" x14ac:dyDescent="0.3">
      <c r="A29" s="134" t="s">
        <v>4</v>
      </c>
      <c r="B29" s="135"/>
      <c r="C29" s="38">
        <v>25</v>
      </c>
      <c r="D29" s="38">
        <v>1</v>
      </c>
      <c r="E29" s="38">
        <v>2</v>
      </c>
      <c r="F29" s="38">
        <v>2</v>
      </c>
      <c r="G29" s="38">
        <v>1</v>
      </c>
      <c r="H29" s="38">
        <v>1</v>
      </c>
      <c r="I29" s="38">
        <v>2</v>
      </c>
      <c r="J29" s="38">
        <v>2</v>
      </c>
      <c r="K29" s="38">
        <v>1</v>
      </c>
      <c r="L29" s="38">
        <v>2</v>
      </c>
      <c r="M29" s="38">
        <v>2</v>
      </c>
      <c r="N29" s="38">
        <v>1</v>
      </c>
      <c r="O29" s="38">
        <v>2</v>
      </c>
      <c r="P29" s="43">
        <v>2</v>
      </c>
      <c r="Q29" s="43">
        <v>1</v>
      </c>
      <c r="R29" s="43">
        <v>1</v>
      </c>
      <c r="S29" s="43">
        <v>1</v>
      </c>
      <c r="T29" s="43">
        <v>1</v>
      </c>
      <c r="U29" s="39">
        <v>1</v>
      </c>
      <c r="V29" s="39">
        <v>1</v>
      </c>
      <c r="W29" s="39">
        <v>1</v>
      </c>
      <c r="X29" s="39">
        <v>1</v>
      </c>
      <c r="Y29" s="39">
        <v>1</v>
      </c>
      <c r="Z29" s="39">
        <v>1</v>
      </c>
      <c r="AA29" s="39">
        <v>1</v>
      </c>
      <c r="AB29" s="39">
        <v>1</v>
      </c>
      <c r="AC29" s="39">
        <v>1</v>
      </c>
      <c r="AD29" s="39"/>
      <c r="AE29" s="39"/>
      <c r="AF29" s="39"/>
      <c r="AG29" s="39"/>
      <c r="AH29" s="39"/>
      <c r="AI29" s="38">
        <f t="shared" si="0"/>
        <v>34</v>
      </c>
      <c r="AJ29" s="69">
        <f t="shared" si="1"/>
        <v>1.3076923076923077</v>
      </c>
      <c r="AK29" s="79">
        <f>(AJ29+AJ30+AJ31+AJ32+AJ33+AJ34)/6/2*100</f>
        <v>68.910256410256423</v>
      </c>
      <c r="AL29" s="80"/>
    </row>
    <row r="30" spans="1:38" ht="15.75" thickBot="1" x14ac:dyDescent="0.3">
      <c r="A30" s="136"/>
      <c r="B30" s="137"/>
      <c r="C30" s="2">
        <v>26</v>
      </c>
      <c r="D30" s="2">
        <v>1</v>
      </c>
      <c r="E30" s="2">
        <v>2</v>
      </c>
      <c r="F30" s="2">
        <v>2</v>
      </c>
      <c r="G30" s="2">
        <v>1</v>
      </c>
      <c r="H30" s="2">
        <v>1</v>
      </c>
      <c r="I30" s="2">
        <v>2</v>
      </c>
      <c r="J30" s="2">
        <v>2</v>
      </c>
      <c r="K30" s="2">
        <v>1</v>
      </c>
      <c r="L30" s="2">
        <v>2</v>
      </c>
      <c r="M30" s="2">
        <v>2</v>
      </c>
      <c r="N30" s="2">
        <v>2</v>
      </c>
      <c r="O30" s="2">
        <v>2</v>
      </c>
      <c r="P30" s="3">
        <v>2</v>
      </c>
      <c r="Q30" s="3">
        <v>1</v>
      </c>
      <c r="R30" s="3">
        <v>1</v>
      </c>
      <c r="S30" s="3">
        <v>2</v>
      </c>
      <c r="T30" s="3">
        <v>1</v>
      </c>
      <c r="U30" s="35">
        <v>1</v>
      </c>
      <c r="V30" s="35">
        <v>1</v>
      </c>
      <c r="W30" s="35">
        <v>1</v>
      </c>
      <c r="X30" s="35">
        <v>1</v>
      </c>
      <c r="Y30" s="35">
        <v>1</v>
      </c>
      <c r="Z30" s="35">
        <v>1</v>
      </c>
      <c r="AA30" s="35">
        <v>1</v>
      </c>
      <c r="AB30" s="35">
        <v>1</v>
      </c>
      <c r="AC30" s="35">
        <v>1</v>
      </c>
      <c r="AD30" s="35"/>
      <c r="AE30" s="35"/>
      <c r="AF30" s="35"/>
      <c r="AG30" s="35"/>
      <c r="AH30" s="35"/>
      <c r="AI30" s="38">
        <f t="shared" si="0"/>
        <v>36</v>
      </c>
      <c r="AJ30" s="69">
        <f t="shared" si="1"/>
        <v>1.3846153846153846</v>
      </c>
      <c r="AK30" s="81"/>
      <c r="AL30" s="82"/>
    </row>
    <row r="31" spans="1:38" ht="15.75" thickBot="1" x14ac:dyDescent="0.3">
      <c r="A31" s="136"/>
      <c r="B31" s="137"/>
      <c r="C31" s="2">
        <v>27</v>
      </c>
      <c r="D31" s="2">
        <v>1</v>
      </c>
      <c r="E31" s="2">
        <v>2</v>
      </c>
      <c r="F31" s="2">
        <v>2</v>
      </c>
      <c r="G31" s="2">
        <v>1</v>
      </c>
      <c r="H31" s="2">
        <v>1</v>
      </c>
      <c r="I31" s="2">
        <v>1</v>
      </c>
      <c r="J31" s="2">
        <v>2</v>
      </c>
      <c r="K31" s="2">
        <v>1</v>
      </c>
      <c r="L31" s="2">
        <v>2</v>
      </c>
      <c r="M31" s="2">
        <v>2</v>
      </c>
      <c r="N31" s="2">
        <v>1</v>
      </c>
      <c r="O31" s="2">
        <v>2</v>
      </c>
      <c r="P31" s="3">
        <v>2</v>
      </c>
      <c r="Q31" s="3">
        <v>2</v>
      </c>
      <c r="R31" s="3">
        <v>1</v>
      </c>
      <c r="S31" s="3">
        <v>1</v>
      </c>
      <c r="T31" s="3">
        <v>1</v>
      </c>
      <c r="U31" s="35">
        <v>1</v>
      </c>
      <c r="V31" s="35">
        <v>1</v>
      </c>
      <c r="W31" s="35">
        <v>1</v>
      </c>
      <c r="X31" s="35">
        <v>1</v>
      </c>
      <c r="Y31" s="35">
        <v>1</v>
      </c>
      <c r="Z31" s="35">
        <v>1</v>
      </c>
      <c r="AA31" s="35">
        <v>1</v>
      </c>
      <c r="AB31" s="35">
        <v>1</v>
      </c>
      <c r="AC31" s="35">
        <v>1</v>
      </c>
      <c r="AD31" s="35"/>
      <c r="AE31" s="35"/>
      <c r="AF31" s="35"/>
      <c r="AG31" s="35"/>
      <c r="AH31" s="35"/>
      <c r="AI31" s="38">
        <f t="shared" si="0"/>
        <v>34</v>
      </c>
      <c r="AJ31" s="69">
        <f t="shared" si="1"/>
        <v>1.3076923076923077</v>
      </c>
      <c r="AK31" s="81"/>
      <c r="AL31" s="82"/>
    </row>
    <row r="32" spans="1:38" ht="15.75" thickBot="1" x14ac:dyDescent="0.3">
      <c r="A32" s="136"/>
      <c r="B32" s="137"/>
      <c r="C32" s="2">
        <v>28</v>
      </c>
      <c r="D32" s="2">
        <v>1</v>
      </c>
      <c r="E32" s="2">
        <v>2</v>
      </c>
      <c r="F32" s="2">
        <v>2</v>
      </c>
      <c r="G32" s="2">
        <v>1</v>
      </c>
      <c r="H32" s="2">
        <v>1</v>
      </c>
      <c r="I32" s="2">
        <v>1</v>
      </c>
      <c r="J32" s="2">
        <v>2</v>
      </c>
      <c r="K32" s="2">
        <v>1</v>
      </c>
      <c r="L32" s="2">
        <v>2</v>
      </c>
      <c r="M32" s="2">
        <v>2</v>
      </c>
      <c r="N32" s="2">
        <v>2</v>
      </c>
      <c r="O32" s="2">
        <v>2</v>
      </c>
      <c r="P32" s="3">
        <v>2</v>
      </c>
      <c r="Q32" s="3">
        <v>2</v>
      </c>
      <c r="R32" s="3">
        <v>2</v>
      </c>
      <c r="S32" s="3">
        <v>2</v>
      </c>
      <c r="T32" s="3">
        <v>1</v>
      </c>
      <c r="U32" s="35">
        <v>1</v>
      </c>
      <c r="V32" s="35">
        <v>1</v>
      </c>
      <c r="W32" s="35">
        <v>1</v>
      </c>
      <c r="X32" s="35">
        <v>1</v>
      </c>
      <c r="Y32" s="35">
        <v>1</v>
      </c>
      <c r="Z32" s="35">
        <v>1</v>
      </c>
      <c r="AA32" s="35">
        <v>1</v>
      </c>
      <c r="AB32" s="35">
        <v>1</v>
      </c>
      <c r="AC32" s="35">
        <v>1</v>
      </c>
      <c r="AD32" s="35"/>
      <c r="AE32" s="35"/>
      <c r="AF32" s="35"/>
      <c r="AG32" s="35"/>
      <c r="AH32" s="35"/>
      <c r="AI32" s="38">
        <f t="shared" si="0"/>
        <v>37</v>
      </c>
      <c r="AJ32" s="69">
        <f t="shared" si="1"/>
        <v>1.4230769230769231</v>
      </c>
      <c r="AK32" s="81"/>
      <c r="AL32" s="82"/>
    </row>
    <row r="33" spans="1:38" ht="15.75" thickBot="1" x14ac:dyDescent="0.3">
      <c r="A33" s="136"/>
      <c r="B33" s="137"/>
      <c r="C33" s="2">
        <v>29</v>
      </c>
      <c r="D33" s="2">
        <v>1</v>
      </c>
      <c r="E33" s="2">
        <v>2</v>
      </c>
      <c r="F33" s="2">
        <v>2</v>
      </c>
      <c r="G33" s="2">
        <v>1</v>
      </c>
      <c r="H33" s="2">
        <v>1</v>
      </c>
      <c r="I33" s="2">
        <v>2</v>
      </c>
      <c r="J33" s="2">
        <v>2</v>
      </c>
      <c r="K33" s="2">
        <v>2</v>
      </c>
      <c r="L33" s="2">
        <v>2</v>
      </c>
      <c r="M33" s="2">
        <v>2</v>
      </c>
      <c r="N33" s="2">
        <v>1</v>
      </c>
      <c r="O33" s="2">
        <v>2</v>
      </c>
      <c r="P33" s="3">
        <v>2</v>
      </c>
      <c r="Q33" s="3">
        <v>1</v>
      </c>
      <c r="R33" s="3">
        <v>2</v>
      </c>
      <c r="S33" s="3">
        <v>2</v>
      </c>
      <c r="T33" s="3">
        <v>1</v>
      </c>
      <c r="U33" s="35">
        <v>1</v>
      </c>
      <c r="V33" s="35">
        <v>1</v>
      </c>
      <c r="W33" s="35">
        <v>1</v>
      </c>
      <c r="X33" s="35">
        <v>1</v>
      </c>
      <c r="Y33" s="35">
        <v>1</v>
      </c>
      <c r="Z33" s="35">
        <v>1</v>
      </c>
      <c r="AA33" s="35">
        <v>1</v>
      </c>
      <c r="AB33" s="35">
        <v>1</v>
      </c>
      <c r="AC33" s="35">
        <v>1</v>
      </c>
      <c r="AD33" s="35"/>
      <c r="AE33" s="35"/>
      <c r="AF33" s="35"/>
      <c r="AG33" s="35"/>
      <c r="AH33" s="35"/>
      <c r="AI33" s="38">
        <f t="shared" si="0"/>
        <v>37</v>
      </c>
      <c r="AJ33" s="69">
        <f t="shared" si="1"/>
        <v>1.4230769230769231</v>
      </c>
      <c r="AK33" s="81"/>
      <c r="AL33" s="82"/>
    </row>
    <row r="34" spans="1:38" ht="22.5" customHeight="1" thickBot="1" x14ac:dyDescent="0.3">
      <c r="A34" s="138"/>
      <c r="B34" s="139"/>
      <c r="C34" s="40">
        <v>30</v>
      </c>
      <c r="D34" s="40">
        <v>1</v>
      </c>
      <c r="E34" s="40">
        <v>2</v>
      </c>
      <c r="F34" s="40">
        <v>2</v>
      </c>
      <c r="G34" s="40">
        <v>1</v>
      </c>
      <c r="H34" s="40">
        <v>1</v>
      </c>
      <c r="I34" s="40">
        <v>2</v>
      </c>
      <c r="J34" s="40">
        <v>2</v>
      </c>
      <c r="K34" s="40">
        <v>1</v>
      </c>
      <c r="L34" s="40">
        <v>2</v>
      </c>
      <c r="M34" s="40">
        <v>2</v>
      </c>
      <c r="N34" s="40">
        <v>2</v>
      </c>
      <c r="O34" s="40">
        <v>2</v>
      </c>
      <c r="P34" s="41">
        <v>2</v>
      </c>
      <c r="Q34" s="41">
        <v>1</v>
      </c>
      <c r="R34" s="41">
        <v>2</v>
      </c>
      <c r="S34" s="41">
        <v>2</v>
      </c>
      <c r="T34" s="41">
        <v>1</v>
      </c>
      <c r="U34" s="42">
        <v>1</v>
      </c>
      <c r="V34" s="42">
        <v>1</v>
      </c>
      <c r="W34" s="42">
        <v>1</v>
      </c>
      <c r="X34" s="42">
        <v>1</v>
      </c>
      <c r="Y34" s="42">
        <v>1</v>
      </c>
      <c r="Z34" s="42">
        <v>1</v>
      </c>
      <c r="AA34" s="42">
        <v>1</v>
      </c>
      <c r="AB34" s="42">
        <v>1</v>
      </c>
      <c r="AC34" s="42">
        <v>1</v>
      </c>
      <c r="AD34" s="42"/>
      <c r="AE34" s="42"/>
      <c r="AF34" s="42"/>
      <c r="AG34" s="42"/>
      <c r="AH34" s="42"/>
      <c r="AI34" s="38">
        <f t="shared" si="0"/>
        <v>37</v>
      </c>
      <c r="AJ34" s="69">
        <f t="shared" si="1"/>
        <v>1.4230769230769231</v>
      </c>
      <c r="AK34" s="83"/>
      <c r="AL34" s="84"/>
    </row>
    <row r="35" spans="1:38" ht="15.75" thickBot="1" x14ac:dyDescent="0.3">
      <c r="A35" s="118" t="s">
        <v>5</v>
      </c>
      <c r="B35" s="119"/>
      <c r="C35" s="38">
        <v>31</v>
      </c>
      <c r="D35" s="38">
        <v>1</v>
      </c>
      <c r="E35" s="38">
        <v>2</v>
      </c>
      <c r="F35" s="38">
        <v>2</v>
      </c>
      <c r="G35" s="38">
        <v>1</v>
      </c>
      <c r="H35" s="38">
        <v>1</v>
      </c>
      <c r="I35" s="38">
        <v>1</v>
      </c>
      <c r="J35" s="38">
        <v>2</v>
      </c>
      <c r="K35" s="38">
        <v>2</v>
      </c>
      <c r="L35" s="38">
        <v>1</v>
      </c>
      <c r="M35" s="38">
        <v>2</v>
      </c>
      <c r="N35" s="38">
        <v>1</v>
      </c>
      <c r="O35" s="38">
        <v>2</v>
      </c>
      <c r="P35" s="43">
        <v>2</v>
      </c>
      <c r="Q35" s="43">
        <v>1</v>
      </c>
      <c r="R35" s="43">
        <v>1</v>
      </c>
      <c r="S35" s="43">
        <v>1</v>
      </c>
      <c r="T35" s="43">
        <v>1</v>
      </c>
      <c r="U35" s="39">
        <v>1</v>
      </c>
      <c r="V35" s="39">
        <v>1</v>
      </c>
      <c r="W35" s="39">
        <v>2</v>
      </c>
      <c r="X35" s="39">
        <v>1</v>
      </c>
      <c r="Y35" s="39">
        <v>1</v>
      </c>
      <c r="Z35" s="39">
        <v>1</v>
      </c>
      <c r="AA35" s="39">
        <v>1</v>
      </c>
      <c r="AB35" s="39">
        <v>1</v>
      </c>
      <c r="AC35" s="39">
        <v>1</v>
      </c>
      <c r="AD35" s="39"/>
      <c r="AE35" s="39"/>
      <c r="AF35" s="39"/>
      <c r="AG35" s="39"/>
      <c r="AH35" s="39"/>
      <c r="AI35" s="38">
        <f t="shared" si="0"/>
        <v>34</v>
      </c>
      <c r="AJ35" s="69">
        <f t="shared" si="1"/>
        <v>1.3076923076923077</v>
      </c>
      <c r="AK35" s="85">
        <f>(AJ35+AJ36+AJ37+AJ38+AJ39)/5/2*100</f>
        <v>66.538461538461547</v>
      </c>
      <c r="AL35" s="86"/>
    </row>
    <row r="36" spans="1:38" ht="15.75" thickBot="1" x14ac:dyDescent="0.3">
      <c r="A36" s="120"/>
      <c r="B36" s="121"/>
      <c r="C36" s="2">
        <v>32</v>
      </c>
      <c r="D36" s="2">
        <v>1</v>
      </c>
      <c r="E36" s="2">
        <v>2</v>
      </c>
      <c r="F36" s="2">
        <v>2</v>
      </c>
      <c r="G36" s="2">
        <v>1</v>
      </c>
      <c r="H36" s="2">
        <v>1</v>
      </c>
      <c r="I36" s="2">
        <v>1</v>
      </c>
      <c r="J36" s="2">
        <v>2</v>
      </c>
      <c r="K36" s="2">
        <v>1</v>
      </c>
      <c r="L36" s="2">
        <v>1</v>
      </c>
      <c r="M36" s="2">
        <v>2</v>
      </c>
      <c r="N36" s="2">
        <v>1</v>
      </c>
      <c r="O36" s="2">
        <v>2</v>
      </c>
      <c r="P36" s="3">
        <v>2</v>
      </c>
      <c r="Q36" s="3">
        <v>1</v>
      </c>
      <c r="R36" s="3">
        <v>1</v>
      </c>
      <c r="S36" s="3">
        <v>1</v>
      </c>
      <c r="T36" s="3">
        <v>1</v>
      </c>
      <c r="U36" s="35">
        <v>1</v>
      </c>
      <c r="V36" s="35">
        <v>1</v>
      </c>
      <c r="W36" s="35">
        <v>2</v>
      </c>
      <c r="X36" s="35">
        <v>2</v>
      </c>
      <c r="Y36" s="35">
        <v>1</v>
      </c>
      <c r="Z36" s="35">
        <v>1</v>
      </c>
      <c r="AA36" s="35">
        <v>1</v>
      </c>
      <c r="AB36" s="35">
        <v>1</v>
      </c>
      <c r="AC36" s="35">
        <v>1</v>
      </c>
      <c r="AD36" s="35"/>
      <c r="AE36" s="35"/>
      <c r="AF36" s="35"/>
      <c r="AG36" s="35"/>
      <c r="AH36" s="35"/>
      <c r="AI36" s="38">
        <f t="shared" si="0"/>
        <v>34</v>
      </c>
      <c r="AJ36" s="69">
        <f t="shared" si="1"/>
        <v>1.3076923076923077</v>
      </c>
      <c r="AK36" s="87"/>
      <c r="AL36" s="88"/>
    </row>
    <row r="37" spans="1:38" ht="15.75" thickBot="1" x14ac:dyDescent="0.3">
      <c r="A37" s="120"/>
      <c r="B37" s="121"/>
      <c r="C37" s="2">
        <v>33</v>
      </c>
      <c r="D37" s="2">
        <v>1</v>
      </c>
      <c r="E37" s="2">
        <v>2</v>
      </c>
      <c r="F37" s="2">
        <v>2</v>
      </c>
      <c r="G37" s="2">
        <v>1</v>
      </c>
      <c r="H37" s="2">
        <v>1</v>
      </c>
      <c r="I37" s="2">
        <v>2</v>
      </c>
      <c r="J37" s="2">
        <v>2</v>
      </c>
      <c r="K37" s="2">
        <v>1</v>
      </c>
      <c r="L37" s="2">
        <v>1</v>
      </c>
      <c r="M37" s="2">
        <v>2</v>
      </c>
      <c r="N37" s="2">
        <v>1</v>
      </c>
      <c r="O37" s="2">
        <v>2</v>
      </c>
      <c r="P37" s="3">
        <v>2</v>
      </c>
      <c r="Q37" s="3">
        <v>1</v>
      </c>
      <c r="R37" s="3">
        <v>1</v>
      </c>
      <c r="S37" s="3">
        <v>1</v>
      </c>
      <c r="T37" s="3">
        <v>1</v>
      </c>
      <c r="U37" s="35">
        <v>1</v>
      </c>
      <c r="V37" s="35">
        <v>1</v>
      </c>
      <c r="W37" s="35">
        <v>2</v>
      </c>
      <c r="X37" s="35">
        <v>1</v>
      </c>
      <c r="Y37" s="35">
        <v>1</v>
      </c>
      <c r="Z37" s="35">
        <v>1</v>
      </c>
      <c r="AA37" s="35">
        <v>1</v>
      </c>
      <c r="AB37" s="35">
        <v>1</v>
      </c>
      <c r="AC37" s="35">
        <v>1</v>
      </c>
      <c r="AD37" s="35"/>
      <c r="AE37" s="35"/>
      <c r="AF37" s="35"/>
      <c r="AG37" s="35"/>
      <c r="AH37" s="35"/>
      <c r="AI37" s="38">
        <f t="shared" si="0"/>
        <v>34</v>
      </c>
      <c r="AJ37" s="69">
        <f t="shared" si="1"/>
        <v>1.3076923076923077</v>
      </c>
      <c r="AK37" s="87"/>
      <c r="AL37" s="88"/>
    </row>
    <row r="38" spans="1:38" ht="15.75" thickBot="1" x14ac:dyDescent="0.3">
      <c r="A38" s="120"/>
      <c r="B38" s="121"/>
      <c r="C38" s="2">
        <v>34</v>
      </c>
      <c r="D38" s="2">
        <v>1</v>
      </c>
      <c r="E38" s="2">
        <v>2</v>
      </c>
      <c r="F38" s="2">
        <v>2</v>
      </c>
      <c r="G38" s="2">
        <v>1</v>
      </c>
      <c r="H38" s="2">
        <v>1</v>
      </c>
      <c r="I38" s="2">
        <v>1</v>
      </c>
      <c r="J38" s="2">
        <v>2</v>
      </c>
      <c r="K38" s="2">
        <v>1</v>
      </c>
      <c r="L38" s="2">
        <v>1</v>
      </c>
      <c r="M38" s="2">
        <v>2</v>
      </c>
      <c r="N38" s="2">
        <v>2</v>
      </c>
      <c r="O38" s="2">
        <v>2</v>
      </c>
      <c r="P38" s="3">
        <v>2</v>
      </c>
      <c r="Q38" s="3">
        <v>1</v>
      </c>
      <c r="R38" s="3">
        <v>1</v>
      </c>
      <c r="S38" s="3">
        <v>1</v>
      </c>
      <c r="T38" s="3">
        <v>1</v>
      </c>
      <c r="U38" s="35">
        <v>1</v>
      </c>
      <c r="V38" s="35">
        <v>1</v>
      </c>
      <c r="W38" s="35">
        <v>1</v>
      </c>
      <c r="X38" s="35">
        <v>2</v>
      </c>
      <c r="Y38" s="35">
        <v>1</v>
      </c>
      <c r="Z38" s="35">
        <v>1</v>
      </c>
      <c r="AA38" s="35">
        <v>1</v>
      </c>
      <c r="AB38" s="35">
        <v>1</v>
      </c>
      <c r="AC38" s="35">
        <v>1</v>
      </c>
      <c r="AD38" s="35"/>
      <c r="AE38" s="35"/>
      <c r="AF38" s="35"/>
      <c r="AG38" s="35"/>
      <c r="AH38" s="35"/>
      <c r="AI38" s="38">
        <f t="shared" si="0"/>
        <v>34</v>
      </c>
      <c r="AJ38" s="69">
        <f t="shared" si="1"/>
        <v>1.3076923076923077</v>
      </c>
      <c r="AK38" s="87"/>
      <c r="AL38" s="88"/>
    </row>
    <row r="39" spans="1:38" ht="15.75" thickBot="1" x14ac:dyDescent="0.3">
      <c r="A39" s="122"/>
      <c r="B39" s="123"/>
      <c r="C39" s="40">
        <v>35</v>
      </c>
      <c r="D39" s="40">
        <v>1</v>
      </c>
      <c r="E39" s="40">
        <v>2</v>
      </c>
      <c r="F39" s="40">
        <v>2</v>
      </c>
      <c r="G39" s="40">
        <v>1</v>
      </c>
      <c r="H39" s="40">
        <v>1</v>
      </c>
      <c r="I39" s="40">
        <v>1</v>
      </c>
      <c r="J39" s="40">
        <v>2</v>
      </c>
      <c r="K39" s="40">
        <v>2</v>
      </c>
      <c r="L39" s="40">
        <v>2</v>
      </c>
      <c r="M39" s="40">
        <v>2</v>
      </c>
      <c r="N39" s="40">
        <v>2</v>
      </c>
      <c r="O39" s="40">
        <v>2</v>
      </c>
      <c r="P39" s="41">
        <v>2</v>
      </c>
      <c r="Q39" s="41">
        <v>1</v>
      </c>
      <c r="R39" s="41">
        <v>1</v>
      </c>
      <c r="S39" s="41">
        <v>1</v>
      </c>
      <c r="T39" s="41">
        <v>1</v>
      </c>
      <c r="U39" s="42">
        <v>1</v>
      </c>
      <c r="V39" s="42">
        <v>2</v>
      </c>
      <c r="W39" s="42">
        <v>2</v>
      </c>
      <c r="X39" s="42">
        <v>1</v>
      </c>
      <c r="Y39" s="42">
        <v>1</v>
      </c>
      <c r="Z39" s="42">
        <v>1</v>
      </c>
      <c r="AA39" s="42">
        <v>1</v>
      </c>
      <c r="AB39" s="42">
        <v>1</v>
      </c>
      <c r="AC39" s="42">
        <v>1</v>
      </c>
      <c r="AD39" s="42"/>
      <c r="AE39" s="42"/>
      <c r="AF39" s="42"/>
      <c r="AG39" s="42"/>
      <c r="AH39" s="42"/>
      <c r="AI39" s="38">
        <f t="shared" si="0"/>
        <v>37</v>
      </c>
      <c r="AJ39" s="69">
        <f t="shared" si="1"/>
        <v>1.4230769230769231</v>
      </c>
      <c r="AK39" s="89"/>
      <c r="AL39" s="90"/>
    </row>
    <row r="40" spans="1:38" ht="15.75" thickBot="1" x14ac:dyDescent="0.3">
      <c r="A40" s="118" t="s">
        <v>6</v>
      </c>
      <c r="B40" s="119"/>
      <c r="C40" s="38">
        <v>36</v>
      </c>
      <c r="D40" s="38">
        <v>1</v>
      </c>
      <c r="E40" s="38">
        <v>2</v>
      </c>
      <c r="F40" s="38">
        <v>2</v>
      </c>
      <c r="G40" s="38">
        <v>1</v>
      </c>
      <c r="H40" s="38">
        <v>1</v>
      </c>
      <c r="I40" s="38">
        <v>2</v>
      </c>
      <c r="J40" s="38">
        <v>2</v>
      </c>
      <c r="K40" s="38">
        <v>2</v>
      </c>
      <c r="L40" s="38">
        <v>2</v>
      </c>
      <c r="M40" s="38">
        <v>2</v>
      </c>
      <c r="N40" s="38">
        <v>1</v>
      </c>
      <c r="O40" s="38">
        <v>2</v>
      </c>
      <c r="P40" s="43">
        <v>2</v>
      </c>
      <c r="Q40" s="43">
        <v>2</v>
      </c>
      <c r="R40" s="43">
        <v>1</v>
      </c>
      <c r="S40" s="43">
        <v>2</v>
      </c>
      <c r="T40" s="43">
        <v>1</v>
      </c>
      <c r="U40" s="39">
        <v>1</v>
      </c>
      <c r="V40" s="39">
        <v>2</v>
      </c>
      <c r="W40" s="39">
        <v>2</v>
      </c>
      <c r="X40" s="39">
        <v>2</v>
      </c>
      <c r="Y40" s="39">
        <v>1</v>
      </c>
      <c r="Z40" s="39">
        <v>1</v>
      </c>
      <c r="AA40" s="39">
        <v>1</v>
      </c>
      <c r="AB40" s="39">
        <v>1</v>
      </c>
      <c r="AC40" s="39">
        <v>1</v>
      </c>
      <c r="AD40" s="39"/>
      <c r="AE40" s="39"/>
      <c r="AF40" s="39"/>
      <c r="AG40" s="39"/>
      <c r="AH40" s="39"/>
      <c r="AI40" s="38">
        <f t="shared" si="0"/>
        <v>40</v>
      </c>
      <c r="AJ40" s="69">
        <f t="shared" si="1"/>
        <v>1.5384615384615385</v>
      </c>
      <c r="AK40" s="79">
        <f>(AJ40+AJ41+AJ42+AJ43+AJ44+AJ45)/6/2*100</f>
        <v>70.833333333333343</v>
      </c>
      <c r="AL40" s="80"/>
    </row>
    <row r="41" spans="1:38" ht="15.75" thickBot="1" x14ac:dyDescent="0.3">
      <c r="A41" s="120"/>
      <c r="B41" s="121"/>
      <c r="C41" s="2">
        <v>37</v>
      </c>
      <c r="D41" s="2">
        <v>1</v>
      </c>
      <c r="E41" s="2">
        <v>2</v>
      </c>
      <c r="F41" s="2">
        <v>2</v>
      </c>
      <c r="G41" s="2">
        <v>1</v>
      </c>
      <c r="H41" s="2">
        <v>1</v>
      </c>
      <c r="I41" s="2">
        <v>1</v>
      </c>
      <c r="J41" s="2">
        <v>2</v>
      </c>
      <c r="K41" s="2">
        <v>2</v>
      </c>
      <c r="L41" s="2">
        <v>1</v>
      </c>
      <c r="M41" s="2">
        <v>2</v>
      </c>
      <c r="N41" s="2">
        <v>1</v>
      </c>
      <c r="O41" s="2">
        <v>2</v>
      </c>
      <c r="P41" s="3">
        <v>2</v>
      </c>
      <c r="Q41" s="3">
        <v>2</v>
      </c>
      <c r="R41" s="3">
        <v>1</v>
      </c>
      <c r="S41" s="3">
        <v>1</v>
      </c>
      <c r="T41" s="3">
        <v>1</v>
      </c>
      <c r="U41" s="35">
        <v>1</v>
      </c>
      <c r="V41" s="35">
        <v>1</v>
      </c>
      <c r="W41" s="35">
        <v>1</v>
      </c>
      <c r="X41" s="35">
        <v>1</v>
      </c>
      <c r="Y41" s="35">
        <v>1</v>
      </c>
      <c r="Z41" s="35">
        <v>1</v>
      </c>
      <c r="AA41" s="35">
        <v>1</v>
      </c>
      <c r="AB41" s="35">
        <v>1</v>
      </c>
      <c r="AC41" s="35">
        <v>1</v>
      </c>
      <c r="AD41" s="35"/>
      <c r="AE41" s="35"/>
      <c r="AF41" s="35"/>
      <c r="AG41" s="35"/>
      <c r="AH41" s="35"/>
      <c r="AI41" s="38">
        <f t="shared" si="0"/>
        <v>34</v>
      </c>
      <c r="AJ41" s="69">
        <f t="shared" si="1"/>
        <v>1.3076923076923077</v>
      </c>
      <c r="AK41" s="81"/>
      <c r="AL41" s="82"/>
    </row>
    <row r="42" spans="1:38" ht="15.75" thickBot="1" x14ac:dyDescent="0.3">
      <c r="A42" s="120"/>
      <c r="B42" s="121"/>
      <c r="C42" s="2">
        <v>38</v>
      </c>
      <c r="D42" s="2">
        <v>1</v>
      </c>
      <c r="E42" s="2">
        <v>1</v>
      </c>
      <c r="F42" s="2">
        <v>2</v>
      </c>
      <c r="G42" s="2">
        <v>1</v>
      </c>
      <c r="H42" s="2">
        <v>1</v>
      </c>
      <c r="I42" s="2">
        <v>1</v>
      </c>
      <c r="J42" s="2">
        <v>2</v>
      </c>
      <c r="K42" s="2">
        <v>2</v>
      </c>
      <c r="L42" s="2">
        <v>1</v>
      </c>
      <c r="M42" s="2">
        <v>2</v>
      </c>
      <c r="N42" s="2">
        <v>1</v>
      </c>
      <c r="O42" s="2">
        <v>2</v>
      </c>
      <c r="P42" s="3">
        <v>2</v>
      </c>
      <c r="Q42" s="3">
        <v>2</v>
      </c>
      <c r="R42" s="3">
        <v>1</v>
      </c>
      <c r="S42" s="3">
        <v>2</v>
      </c>
      <c r="T42" s="3">
        <v>1</v>
      </c>
      <c r="U42" s="35">
        <v>1</v>
      </c>
      <c r="V42" s="35">
        <v>1</v>
      </c>
      <c r="W42" s="35">
        <v>1</v>
      </c>
      <c r="X42" s="35">
        <v>2</v>
      </c>
      <c r="Y42" s="35">
        <v>1</v>
      </c>
      <c r="Z42" s="35">
        <v>1</v>
      </c>
      <c r="AA42" s="35">
        <v>1</v>
      </c>
      <c r="AB42" s="35">
        <v>1</v>
      </c>
      <c r="AC42" s="35">
        <v>1</v>
      </c>
      <c r="AD42" s="35"/>
      <c r="AE42" s="35"/>
      <c r="AF42" s="35"/>
      <c r="AG42" s="35"/>
      <c r="AH42" s="35"/>
      <c r="AI42" s="38">
        <f t="shared" si="0"/>
        <v>35</v>
      </c>
      <c r="AJ42" s="69">
        <f t="shared" si="1"/>
        <v>1.3461538461538463</v>
      </c>
      <c r="AK42" s="81"/>
      <c r="AL42" s="82"/>
    </row>
    <row r="43" spans="1:38" ht="15.75" thickBot="1" x14ac:dyDescent="0.3">
      <c r="A43" s="120"/>
      <c r="B43" s="121"/>
      <c r="C43" s="2">
        <v>39</v>
      </c>
      <c r="D43" s="2">
        <v>1</v>
      </c>
      <c r="E43" s="2">
        <v>2</v>
      </c>
      <c r="F43" s="2">
        <v>2</v>
      </c>
      <c r="G43" s="2">
        <v>1</v>
      </c>
      <c r="H43" s="2">
        <v>1</v>
      </c>
      <c r="I43" s="2">
        <v>2</v>
      </c>
      <c r="J43" s="2">
        <v>2</v>
      </c>
      <c r="K43" s="2">
        <v>2</v>
      </c>
      <c r="L43" s="2">
        <v>2</v>
      </c>
      <c r="M43" s="2">
        <v>2</v>
      </c>
      <c r="N43" s="2">
        <v>2</v>
      </c>
      <c r="O43" s="2">
        <v>2</v>
      </c>
      <c r="P43" s="3">
        <v>2</v>
      </c>
      <c r="Q43" s="3">
        <v>2</v>
      </c>
      <c r="R43" s="3">
        <v>1</v>
      </c>
      <c r="S43" s="3">
        <v>2</v>
      </c>
      <c r="T43" s="3">
        <v>1</v>
      </c>
      <c r="U43" s="35">
        <v>1</v>
      </c>
      <c r="V43" s="35">
        <v>1</v>
      </c>
      <c r="W43" s="35">
        <v>1</v>
      </c>
      <c r="X43" s="35">
        <v>2</v>
      </c>
      <c r="Y43" s="35">
        <v>1</v>
      </c>
      <c r="Z43" s="35">
        <v>1</v>
      </c>
      <c r="AA43" s="35">
        <v>1</v>
      </c>
      <c r="AB43" s="35">
        <v>1</v>
      </c>
      <c r="AC43" s="35">
        <v>1</v>
      </c>
      <c r="AD43" s="35"/>
      <c r="AE43" s="35"/>
      <c r="AF43" s="35"/>
      <c r="AG43" s="35"/>
      <c r="AH43" s="35"/>
      <c r="AI43" s="38">
        <f t="shared" si="0"/>
        <v>39</v>
      </c>
      <c r="AJ43" s="69">
        <f t="shared" si="1"/>
        <v>1.5</v>
      </c>
      <c r="AK43" s="81"/>
      <c r="AL43" s="82"/>
    </row>
    <row r="44" spans="1:38" ht="15.75" thickBot="1" x14ac:dyDescent="0.3">
      <c r="A44" s="120"/>
      <c r="B44" s="121"/>
      <c r="C44" s="2">
        <v>40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2">
        <v>1</v>
      </c>
      <c r="J44" s="2">
        <v>2</v>
      </c>
      <c r="K44" s="2">
        <v>2</v>
      </c>
      <c r="L44" s="2">
        <v>2</v>
      </c>
      <c r="M44" s="2">
        <v>2</v>
      </c>
      <c r="N44" s="2">
        <v>2</v>
      </c>
      <c r="O44" s="2">
        <v>2</v>
      </c>
      <c r="P44" s="3">
        <v>2</v>
      </c>
      <c r="Q44" s="3">
        <v>2</v>
      </c>
      <c r="R44" s="3">
        <v>1</v>
      </c>
      <c r="S44" s="3">
        <v>2</v>
      </c>
      <c r="T44" s="3">
        <v>1</v>
      </c>
      <c r="U44" s="35">
        <v>1</v>
      </c>
      <c r="V44" s="35">
        <v>1</v>
      </c>
      <c r="W44" s="35">
        <v>1</v>
      </c>
      <c r="X44" s="35">
        <v>2</v>
      </c>
      <c r="Y44" s="35">
        <v>1</v>
      </c>
      <c r="Z44" s="35">
        <v>1</v>
      </c>
      <c r="AA44" s="35">
        <v>1</v>
      </c>
      <c r="AB44" s="35">
        <v>1</v>
      </c>
      <c r="AC44" s="35">
        <v>1</v>
      </c>
      <c r="AD44" s="35"/>
      <c r="AE44" s="35"/>
      <c r="AF44" s="35"/>
      <c r="AG44" s="35"/>
      <c r="AH44" s="35"/>
      <c r="AI44" s="38">
        <f t="shared" si="0"/>
        <v>36</v>
      </c>
      <c r="AJ44" s="69">
        <f t="shared" si="1"/>
        <v>1.3846153846153846</v>
      </c>
      <c r="AK44" s="81"/>
      <c r="AL44" s="82"/>
    </row>
    <row r="45" spans="1:38" ht="33" customHeight="1" thickBot="1" x14ac:dyDescent="0.3">
      <c r="A45" s="122"/>
      <c r="B45" s="123"/>
      <c r="C45" s="40">
        <v>41</v>
      </c>
      <c r="D45" s="40">
        <v>1</v>
      </c>
      <c r="E45" s="40">
        <v>1</v>
      </c>
      <c r="F45" s="40">
        <v>1</v>
      </c>
      <c r="G45" s="40">
        <v>1</v>
      </c>
      <c r="H45" s="40">
        <v>1</v>
      </c>
      <c r="I45" s="40">
        <v>2</v>
      </c>
      <c r="J45" s="40">
        <v>2</v>
      </c>
      <c r="K45" s="40">
        <v>2</v>
      </c>
      <c r="L45" s="40">
        <v>1</v>
      </c>
      <c r="M45" s="40">
        <v>2</v>
      </c>
      <c r="N45" s="40">
        <v>2</v>
      </c>
      <c r="O45" s="40">
        <v>2</v>
      </c>
      <c r="P45" s="60">
        <v>2</v>
      </c>
      <c r="Q45" s="60">
        <v>2</v>
      </c>
      <c r="R45" s="60">
        <v>2</v>
      </c>
      <c r="S45" s="60">
        <v>2</v>
      </c>
      <c r="T45" s="60">
        <v>1</v>
      </c>
      <c r="U45" s="61">
        <v>1</v>
      </c>
      <c r="V45" s="61">
        <v>1</v>
      </c>
      <c r="W45" s="61">
        <v>1</v>
      </c>
      <c r="X45" s="61">
        <v>2</v>
      </c>
      <c r="Y45" s="61">
        <v>1</v>
      </c>
      <c r="Z45" s="61">
        <v>1</v>
      </c>
      <c r="AA45" s="61">
        <v>1</v>
      </c>
      <c r="AB45" s="61">
        <v>1</v>
      </c>
      <c r="AC45" s="61">
        <v>1</v>
      </c>
      <c r="AD45" s="61"/>
      <c r="AE45" s="61"/>
      <c r="AF45" s="61"/>
      <c r="AG45" s="61"/>
      <c r="AH45" s="61"/>
      <c r="AI45" s="38">
        <f t="shared" si="0"/>
        <v>37</v>
      </c>
      <c r="AJ45" s="69">
        <f t="shared" si="1"/>
        <v>1.4230769230769231</v>
      </c>
      <c r="AK45" s="83"/>
      <c r="AL45" s="84"/>
    </row>
    <row r="46" spans="1:38" ht="15.75" thickBot="1" x14ac:dyDescent="0.3">
      <c r="A46" s="124" t="s">
        <v>7</v>
      </c>
      <c r="B46" s="142" t="s">
        <v>23</v>
      </c>
      <c r="C46" s="38">
        <v>42</v>
      </c>
      <c r="D46" s="38">
        <v>1</v>
      </c>
      <c r="E46" s="38">
        <v>2</v>
      </c>
      <c r="F46" s="38">
        <v>1</v>
      </c>
      <c r="G46" s="38">
        <v>1</v>
      </c>
      <c r="H46" s="38">
        <v>1</v>
      </c>
      <c r="I46" s="38">
        <v>1</v>
      </c>
      <c r="J46" s="38">
        <v>2</v>
      </c>
      <c r="K46" s="38">
        <v>1</v>
      </c>
      <c r="L46" s="38">
        <v>1</v>
      </c>
      <c r="M46" s="38">
        <v>2</v>
      </c>
      <c r="N46" s="38">
        <v>1</v>
      </c>
      <c r="O46" s="38">
        <v>2</v>
      </c>
      <c r="P46" s="43">
        <v>2</v>
      </c>
      <c r="Q46" s="43">
        <v>1</v>
      </c>
      <c r="R46" s="43">
        <v>1</v>
      </c>
      <c r="S46" s="43">
        <v>2</v>
      </c>
      <c r="T46" s="43">
        <v>1</v>
      </c>
      <c r="U46" s="39">
        <v>1</v>
      </c>
      <c r="V46" s="39">
        <v>1</v>
      </c>
      <c r="W46" s="39">
        <v>1</v>
      </c>
      <c r="X46" s="39">
        <v>1</v>
      </c>
      <c r="Y46" s="39">
        <v>1</v>
      </c>
      <c r="Z46" s="39">
        <v>1</v>
      </c>
      <c r="AA46" s="39">
        <v>1</v>
      </c>
      <c r="AB46" s="39">
        <v>1</v>
      </c>
      <c r="AC46" s="39">
        <v>1</v>
      </c>
      <c r="AD46" s="39"/>
      <c r="AE46" s="39"/>
      <c r="AF46" s="39"/>
      <c r="AG46" s="39"/>
      <c r="AH46" s="39"/>
      <c r="AI46" s="38">
        <f t="shared" si="0"/>
        <v>32</v>
      </c>
      <c r="AJ46" s="69">
        <f t="shared" si="1"/>
        <v>1.2307692307692308</v>
      </c>
      <c r="AK46" s="94">
        <f>(AJ46+AJ47+AJ48+AJ49+AJ50+AJ51+AJ52+AJ53+AJ54+AJ55)/10/2*100</f>
        <v>64.615384615384627</v>
      </c>
      <c r="AL46" s="91">
        <f>(AK46+AK56+AK60+AK62+AK69+AK72+AK74+AK76+AK80+AK84+AK91+AK93+AK95)/13</f>
        <v>66.827627500704423</v>
      </c>
    </row>
    <row r="47" spans="1:38" ht="15.75" thickBot="1" x14ac:dyDescent="0.3">
      <c r="A47" s="124"/>
      <c r="B47" s="143"/>
      <c r="C47" s="2">
        <v>43</v>
      </c>
      <c r="D47" s="2">
        <v>1</v>
      </c>
      <c r="E47" s="2">
        <v>2</v>
      </c>
      <c r="F47" s="2">
        <v>1</v>
      </c>
      <c r="G47" s="2">
        <v>1</v>
      </c>
      <c r="H47" s="2">
        <v>1</v>
      </c>
      <c r="I47" s="2">
        <v>2</v>
      </c>
      <c r="J47" s="2">
        <v>2</v>
      </c>
      <c r="K47" s="2">
        <v>2</v>
      </c>
      <c r="L47" s="2">
        <v>2</v>
      </c>
      <c r="M47" s="2">
        <v>2</v>
      </c>
      <c r="N47" s="2">
        <v>1</v>
      </c>
      <c r="O47" s="2">
        <v>2</v>
      </c>
      <c r="P47" s="3">
        <v>2</v>
      </c>
      <c r="Q47" s="3">
        <v>1</v>
      </c>
      <c r="R47" s="3">
        <v>1</v>
      </c>
      <c r="S47" s="3">
        <v>2</v>
      </c>
      <c r="T47" s="3">
        <v>1</v>
      </c>
      <c r="U47" s="35">
        <v>1</v>
      </c>
      <c r="V47" s="35">
        <v>1</v>
      </c>
      <c r="W47" s="35">
        <v>1</v>
      </c>
      <c r="X47" s="35">
        <v>1</v>
      </c>
      <c r="Y47" s="35">
        <v>1</v>
      </c>
      <c r="Z47" s="35">
        <v>1</v>
      </c>
      <c r="AA47" s="35">
        <v>1</v>
      </c>
      <c r="AB47" s="35">
        <v>1</v>
      </c>
      <c r="AC47" s="35">
        <v>1</v>
      </c>
      <c r="AD47" s="35"/>
      <c r="AE47" s="35"/>
      <c r="AF47" s="35"/>
      <c r="AG47" s="35"/>
      <c r="AH47" s="35"/>
      <c r="AI47" s="38">
        <f t="shared" si="0"/>
        <v>35</v>
      </c>
      <c r="AJ47" s="69">
        <f t="shared" si="1"/>
        <v>1.3461538461538463</v>
      </c>
      <c r="AK47" s="95"/>
      <c r="AL47" s="92"/>
    </row>
    <row r="48" spans="1:38" ht="15.75" thickBot="1" x14ac:dyDescent="0.3">
      <c r="A48" s="124"/>
      <c r="B48" s="143"/>
      <c r="C48" s="2">
        <v>44</v>
      </c>
      <c r="D48" s="2">
        <v>1</v>
      </c>
      <c r="E48" s="2">
        <v>2</v>
      </c>
      <c r="F48" s="2">
        <v>1</v>
      </c>
      <c r="G48" s="2">
        <v>1</v>
      </c>
      <c r="H48" s="2">
        <v>1</v>
      </c>
      <c r="I48" s="2">
        <v>1</v>
      </c>
      <c r="J48" s="2">
        <v>2</v>
      </c>
      <c r="K48" s="2">
        <v>2</v>
      </c>
      <c r="L48" s="2">
        <v>1</v>
      </c>
      <c r="M48" s="2">
        <v>2</v>
      </c>
      <c r="N48" s="2">
        <v>1</v>
      </c>
      <c r="O48" s="2">
        <v>2</v>
      </c>
      <c r="P48" s="3">
        <v>2</v>
      </c>
      <c r="Q48" s="3">
        <v>1</v>
      </c>
      <c r="R48" s="3">
        <v>1</v>
      </c>
      <c r="S48" s="3">
        <v>2</v>
      </c>
      <c r="T48" s="3">
        <v>1</v>
      </c>
      <c r="U48" s="35">
        <v>2</v>
      </c>
      <c r="V48" s="35">
        <v>1</v>
      </c>
      <c r="W48" s="35">
        <v>1</v>
      </c>
      <c r="X48" s="35">
        <v>1</v>
      </c>
      <c r="Y48" s="35">
        <v>1</v>
      </c>
      <c r="Z48" s="35">
        <v>1</v>
      </c>
      <c r="AA48" s="35">
        <v>1</v>
      </c>
      <c r="AB48" s="35">
        <v>1</v>
      </c>
      <c r="AC48" s="35">
        <v>1</v>
      </c>
      <c r="AD48" s="35"/>
      <c r="AE48" s="35"/>
      <c r="AF48" s="35"/>
      <c r="AG48" s="35"/>
      <c r="AH48" s="35"/>
      <c r="AI48" s="38">
        <f t="shared" si="0"/>
        <v>34</v>
      </c>
      <c r="AJ48" s="69">
        <f t="shared" si="1"/>
        <v>1.3076923076923077</v>
      </c>
      <c r="AK48" s="95"/>
      <c r="AL48" s="92"/>
    </row>
    <row r="49" spans="1:38" ht="15.75" thickBot="1" x14ac:dyDescent="0.3">
      <c r="A49" s="124"/>
      <c r="B49" s="143"/>
      <c r="C49" s="2">
        <v>45</v>
      </c>
      <c r="D49" s="2">
        <v>1</v>
      </c>
      <c r="E49" s="2">
        <v>2</v>
      </c>
      <c r="F49" s="2">
        <v>1</v>
      </c>
      <c r="G49" s="2">
        <v>1</v>
      </c>
      <c r="H49" s="2">
        <v>1</v>
      </c>
      <c r="I49" s="2">
        <v>2</v>
      </c>
      <c r="J49" s="2">
        <v>2</v>
      </c>
      <c r="K49" s="2">
        <v>2</v>
      </c>
      <c r="L49" s="2">
        <v>2</v>
      </c>
      <c r="M49" s="2">
        <v>2</v>
      </c>
      <c r="N49" s="2">
        <v>1</v>
      </c>
      <c r="O49" s="2">
        <v>2</v>
      </c>
      <c r="P49" s="3">
        <v>2</v>
      </c>
      <c r="Q49" s="3">
        <v>1</v>
      </c>
      <c r="R49" s="3">
        <v>1</v>
      </c>
      <c r="S49" s="3">
        <v>1</v>
      </c>
      <c r="T49" s="3">
        <v>1</v>
      </c>
      <c r="U49" s="35">
        <v>2</v>
      </c>
      <c r="V49" s="35">
        <v>1</v>
      </c>
      <c r="W49" s="35">
        <v>1</v>
      </c>
      <c r="X49" s="35">
        <v>1</v>
      </c>
      <c r="Y49" s="35">
        <v>1</v>
      </c>
      <c r="Z49" s="35">
        <v>1</v>
      </c>
      <c r="AA49" s="35">
        <v>1</v>
      </c>
      <c r="AB49" s="35">
        <v>1</v>
      </c>
      <c r="AC49" s="35">
        <v>1</v>
      </c>
      <c r="AD49" s="35"/>
      <c r="AE49" s="35"/>
      <c r="AF49" s="35"/>
      <c r="AG49" s="35"/>
      <c r="AH49" s="35"/>
      <c r="AI49" s="38">
        <f t="shared" si="0"/>
        <v>35</v>
      </c>
      <c r="AJ49" s="69">
        <f t="shared" si="1"/>
        <v>1.3461538461538463</v>
      </c>
      <c r="AK49" s="95"/>
      <c r="AL49" s="92"/>
    </row>
    <row r="50" spans="1:38" ht="15.75" thickBot="1" x14ac:dyDescent="0.3">
      <c r="A50" s="124"/>
      <c r="B50" s="143"/>
      <c r="C50" s="2">
        <v>46</v>
      </c>
      <c r="D50" s="2">
        <v>1</v>
      </c>
      <c r="E50" s="2">
        <v>2</v>
      </c>
      <c r="F50" s="2">
        <v>1</v>
      </c>
      <c r="G50" s="2">
        <v>1</v>
      </c>
      <c r="H50" s="2">
        <v>1</v>
      </c>
      <c r="I50" s="2">
        <v>1</v>
      </c>
      <c r="J50" s="2">
        <v>2</v>
      </c>
      <c r="K50" s="2">
        <v>2</v>
      </c>
      <c r="L50" s="2">
        <v>1</v>
      </c>
      <c r="M50" s="2">
        <v>2</v>
      </c>
      <c r="N50" s="2">
        <v>2</v>
      </c>
      <c r="O50" s="2">
        <v>2</v>
      </c>
      <c r="P50" s="3">
        <v>2</v>
      </c>
      <c r="Q50" s="3">
        <v>1</v>
      </c>
      <c r="R50" s="3">
        <v>1</v>
      </c>
      <c r="S50" s="3">
        <v>1</v>
      </c>
      <c r="T50" s="3">
        <v>1</v>
      </c>
      <c r="U50" s="35">
        <v>2</v>
      </c>
      <c r="V50" s="35">
        <v>1</v>
      </c>
      <c r="W50" s="35">
        <v>1</v>
      </c>
      <c r="X50" s="35">
        <v>1</v>
      </c>
      <c r="Y50" s="35">
        <v>1</v>
      </c>
      <c r="Z50" s="35">
        <v>1</v>
      </c>
      <c r="AA50" s="35">
        <v>1</v>
      </c>
      <c r="AB50" s="35">
        <v>1</v>
      </c>
      <c r="AC50" s="35">
        <v>1</v>
      </c>
      <c r="AD50" s="35"/>
      <c r="AE50" s="35"/>
      <c r="AF50" s="35"/>
      <c r="AG50" s="35"/>
      <c r="AH50" s="35"/>
      <c r="AI50" s="38">
        <f t="shared" si="0"/>
        <v>34</v>
      </c>
      <c r="AJ50" s="69">
        <f t="shared" si="1"/>
        <v>1.3076923076923077</v>
      </c>
      <c r="AK50" s="95"/>
      <c r="AL50" s="92"/>
    </row>
    <row r="51" spans="1:38" ht="15.75" thickBot="1" x14ac:dyDescent="0.3">
      <c r="A51" s="124"/>
      <c r="B51" s="143"/>
      <c r="C51" s="2">
        <v>47</v>
      </c>
      <c r="D51" s="2">
        <v>1</v>
      </c>
      <c r="E51" s="2">
        <v>2</v>
      </c>
      <c r="F51" s="2">
        <v>1</v>
      </c>
      <c r="G51" s="2">
        <v>1</v>
      </c>
      <c r="H51" s="2">
        <v>1</v>
      </c>
      <c r="I51" s="2">
        <v>2</v>
      </c>
      <c r="J51" s="2">
        <v>2</v>
      </c>
      <c r="K51" s="2">
        <v>1</v>
      </c>
      <c r="L51" s="2">
        <v>2</v>
      </c>
      <c r="M51" s="2">
        <v>2</v>
      </c>
      <c r="N51" s="2">
        <v>2</v>
      </c>
      <c r="O51" s="2">
        <v>2</v>
      </c>
      <c r="P51" s="3">
        <v>2</v>
      </c>
      <c r="Q51" s="3">
        <v>1</v>
      </c>
      <c r="R51" s="3">
        <v>1</v>
      </c>
      <c r="S51" s="3">
        <v>1</v>
      </c>
      <c r="T51" s="3">
        <v>1</v>
      </c>
      <c r="U51" s="35">
        <v>2</v>
      </c>
      <c r="V51" s="35">
        <v>1</v>
      </c>
      <c r="W51" s="35">
        <v>1</v>
      </c>
      <c r="X51" s="35">
        <v>1</v>
      </c>
      <c r="Y51" s="35">
        <v>1</v>
      </c>
      <c r="Z51" s="35">
        <v>1</v>
      </c>
      <c r="AA51" s="35">
        <v>1</v>
      </c>
      <c r="AB51" s="35">
        <v>1</v>
      </c>
      <c r="AC51" s="35">
        <v>1</v>
      </c>
      <c r="AD51" s="35"/>
      <c r="AE51" s="35"/>
      <c r="AF51" s="35"/>
      <c r="AG51" s="35"/>
      <c r="AH51" s="35"/>
      <c r="AI51" s="38">
        <f t="shared" si="0"/>
        <v>35</v>
      </c>
      <c r="AJ51" s="69">
        <f t="shared" si="1"/>
        <v>1.3461538461538463</v>
      </c>
      <c r="AK51" s="95"/>
      <c r="AL51" s="92"/>
    </row>
    <row r="52" spans="1:38" ht="15.75" thickBot="1" x14ac:dyDescent="0.3">
      <c r="A52" s="124"/>
      <c r="B52" s="143"/>
      <c r="C52" s="2">
        <v>48</v>
      </c>
      <c r="D52" s="2">
        <v>1</v>
      </c>
      <c r="E52" s="2">
        <v>2</v>
      </c>
      <c r="F52" s="2">
        <v>1</v>
      </c>
      <c r="G52" s="2">
        <v>1</v>
      </c>
      <c r="H52" s="2">
        <v>1</v>
      </c>
      <c r="I52" s="2">
        <v>1</v>
      </c>
      <c r="J52" s="2">
        <v>2</v>
      </c>
      <c r="K52" s="2">
        <v>1</v>
      </c>
      <c r="L52" s="2">
        <v>1</v>
      </c>
      <c r="M52" s="2">
        <v>2</v>
      </c>
      <c r="N52" s="2">
        <v>2</v>
      </c>
      <c r="O52" s="2">
        <v>1</v>
      </c>
      <c r="P52" s="3">
        <v>2</v>
      </c>
      <c r="Q52" s="3">
        <v>1</v>
      </c>
      <c r="R52" s="3">
        <v>1</v>
      </c>
      <c r="S52" s="3">
        <v>1</v>
      </c>
      <c r="T52" s="3">
        <v>1</v>
      </c>
      <c r="U52" s="35">
        <v>2</v>
      </c>
      <c r="V52" s="35">
        <v>1</v>
      </c>
      <c r="W52" s="35">
        <v>1</v>
      </c>
      <c r="X52" s="35">
        <v>1</v>
      </c>
      <c r="Y52" s="35">
        <v>1</v>
      </c>
      <c r="Z52" s="35">
        <v>1</v>
      </c>
      <c r="AA52" s="35">
        <v>1</v>
      </c>
      <c r="AB52" s="35">
        <v>1</v>
      </c>
      <c r="AC52" s="35">
        <v>1</v>
      </c>
      <c r="AD52" s="35"/>
      <c r="AE52" s="35"/>
      <c r="AF52" s="35"/>
      <c r="AG52" s="35"/>
      <c r="AH52" s="35"/>
      <c r="AI52" s="38">
        <f t="shared" si="0"/>
        <v>32</v>
      </c>
      <c r="AJ52" s="69">
        <f t="shared" si="1"/>
        <v>1.2307692307692308</v>
      </c>
      <c r="AK52" s="95"/>
      <c r="AL52" s="92"/>
    </row>
    <row r="53" spans="1:38" ht="15.75" thickBot="1" x14ac:dyDescent="0.3">
      <c r="A53" s="124"/>
      <c r="B53" s="143"/>
      <c r="C53" s="2">
        <v>49</v>
      </c>
      <c r="D53" s="2">
        <v>1</v>
      </c>
      <c r="E53" s="2">
        <v>2</v>
      </c>
      <c r="F53" s="2">
        <v>1</v>
      </c>
      <c r="G53" s="2">
        <v>1</v>
      </c>
      <c r="H53" s="2">
        <v>1</v>
      </c>
      <c r="I53" s="2">
        <v>2</v>
      </c>
      <c r="J53" s="2">
        <v>2</v>
      </c>
      <c r="K53" s="2">
        <v>1</v>
      </c>
      <c r="L53" s="2">
        <v>1</v>
      </c>
      <c r="M53" s="2">
        <v>2</v>
      </c>
      <c r="N53" s="2">
        <v>2</v>
      </c>
      <c r="O53" s="2">
        <v>2</v>
      </c>
      <c r="P53" s="3">
        <v>2</v>
      </c>
      <c r="Q53" s="3">
        <v>1</v>
      </c>
      <c r="R53" s="3">
        <v>1</v>
      </c>
      <c r="S53" s="3">
        <v>1</v>
      </c>
      <c r="T53" s="3">
        <v>1</v>
      </c>
      <c r="U53" s="35">
        <v>2</v>
      </c>
      <c r="V53" s="35">
        <v>1</v>
      </c>
      <c r="W53" s="35">
        <v>1</v>
      </c>
      <c r="X53" s="35">
        <v>1</v>
      </c>
      <c r="Y53" s="35">
        <v>1</v>
      </c>
      <c r="Z53" s="35">
        <v>1</v>
      </c>
      <c r="AA53" s="35">
        <v>1</v>
      </c>
      <c r="AB53" s="35">
        <v>1</v>
      </c>
      <c r="AC53" s="35">
        <v>1</v>
      </c>
      <c r="AD53" s="35"/>
      <c r="AE53" s="35"/>
      <c r="AF53" s="35"/>
      <c r="AG53" s="35"/>
      <c r="AH53" s="35"/>
      <c r="AI53" s="38">
        <f t="shared" si="0"/>
        <v>34</v>
      </c>
      <c r="AJ53" s="69">
        <f t="shared" si="1"/>
        <v>1.3076923076923077</v>
      </c>
      <c r="AK53" s="95"/>
      <c r="AL53" s="92"/>
    </row>
    <row r="54" spans="1:38" ht="15.75" thickBot="1" x14ac:dyDescent="0.3">
      <c r="A54" s="124"/>
      <c r="B54" s="143"/>
      <c r="C54" s="2">
        <v>50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  <c r="I54" s="2">
        <v>1</v>
      </c>
      <c r="J54" s="2">
        <v>2</v>
      </c>
      <c r="K54" s="2">
        <v>1</v>
      </c>
      <c r="L54" s="2">
        <v>1</v>
      </c>
      <c r="M54" s="2">
        <v>2</v>
      </c>
      <c r="N54" s="2">
        <v>1</v>
      </c>
      <c r="O54" s="2">
        <v>1</v>
      </c>
      <c r="P54" s="3">
        <v>2</v>
      </c>
      <c r="Q54" s="3">
        <v>1</v>
      </c>
      <c r="R54" s="3">
        <v>1</v>
      </c>
      <c r="S54" s="3">
        <v>1</v>
      </c>
      <c r="T54" s="3">
        <v>1</v>
      </c>
      <c r="U54" s="35">
        <v>2</v>
      </c>
      <c r="V54" s="35">
        <v>1</v>
      </c>
      <c r="W54" s="35">
        <v>1</v>
      </c>
      <c r="X54" s="35">
        <v>1</v>
      </c>
      <c r="Y54" s="35">
        <v>1</v>
      </c>
      <c r="Z54" s="35">
        <v>1</v>
      </c>
      <c r="AA54" s="35">
        <v>1</v>
      </c>
      <c r="AB54" s="35">
        <v>1</v>
      </c>
      <c r="AC54" s="35">
        <v>1</v>
      </c>
      <c r="AD54" s="35"/>
      <c r="AE54" s="35"/>
      <c r="AF54" s="35"/>
      <c r="AG54" s="35"/>
      <c r="AH54" s="35"/>
      <c r="AI54" s="38">
        <f t="shared" si="0"/>
        <v>30</v>
      </c>
      <c r="AJ54" s="69">
        <f t="shared" si="1"/>
        <v>1.1538461538461537</v>
      </c>
      <c r="AK54" s="95"/>
      <c r="AL54" s="92"/>
    </row>
    <row r="55" spans="1:38" ht="15.75" thickBot="1" x14ac:dyDescent="0.3">
      <c r="A55" s="124"/>
      <c r="B55" s="144"/>
      <c r="C55" s="40">
        <v>51</v>
      </c>
      <c r="D55" s="40">
        <v>1</v>
      </c>
      <c r="E55" s="40">
        <v>2</v>
      </c>
      <c r="F55" s="40">
        <v>2</v>
      </c>
      <c r="G55" s="44">
        <v>1</v>
      </c>
      <c r="H55" s="40">
        <v>1</v>
      </c>
      <c r="I55" s="40">
        <v>2</v>
      </c>
      <c r="J55" s="40">
        <v>2</v>
      </c>
      <c r="K55" s="40">
        <v>1</v>
      </c>
      <c r="L55" s="40">
        <v>1</v>
      </c>
      <c r="M55" s="40">
        <v>2</v>
      </c>
      <c r="N55" s="40">
        <v>2</v>
      </c>
      <c r="O55" s="40">
        <v>2</v>
      </c>
      <c r="P55" s="41">
        <v>2</v>
      </c>
      <c r="Q55" s="41">
        <v>1</v>
      </c>
      <c r="R55" s="41">
        <v>1</v>
      </c>
      <c r="S55" s="41">
        <v>1</v>
      </c>
      <c r="T55" s="41">
        <v>1</v>
      </c>
      <c r="U55" s="42">
        <v>1</v>
      </c>
      <c r="V55" s="42">
        <v>2</v>
      </c>
      <c r="W55" s="42">
        <v>1</v>
      </c>
      <c r="X55" s="42">
        <v>1</v>
      </c>
      <c r="Y55" s="42">
        <v>1</v>
      </c>
      <c r="Z55" s="42">
        <v>1</v>
      </c>
      <c r="AA55" s="42">
        <v>1</v>
      </c>
      <c r="AB55" s="42">
        <v>1</v>
      </c>
      <c r="AC55" s="42">
        <v>1</v>
      </c>
      <c r="AD55" s="42"/>
      <c r="AE55" s="42"/>
      <c r="AF55" s="42"/>
      <c r="AG55" s="42"/>
      <c r="AH55" s="42"/>
      <c r="AI55" s="38">
        <f t="shared" si="0"/>
        <v>35</v>
      </c>
      <c r="AJ55" s="69">
        <f t="shared" si="1"/>
        <v>1.3461538461538463</v>
      </c>
      <c r="AK55" s="96"/>
      <c r="AL55" s="92"/>
    </row>
    <row r="56" spans="1:38" ht="15.75" thickBot="1" x14ac:dyDescent="0.3">
      <c r="A56" s="124"/>
      <c r="B56" s="145" t="s">
        <v>8</v>
      </c>
      <c r="C56" s="38">
        <v>52</v>
      </c>
      <c r="D56" s="38">
        <v>1</v>
      </c>
      <c r="E56" s="38">
        <v>2</v>
      </c>
      <c r="F56" s="38">
        <v>2</v>
      </c>
      <c r="G56" s="38">
        <v>1</v>
      </c>
      <c r="H56" s="38">
        <v>1</v>
      </c>
      <c r="I56" s="38">
        <v>1</v>
      </c>
      <c r="J56" s="38">
        <v>2</v>
      </c>
      <c r="K56" s="38">
        <v>1</v>
      </c>
      <c r="L56" s="38">
        <v>1</v>
      </c>
      <c r="M56" s="38">
        <v>2</v>
      </c>
      <c r="N56" s="38">
        <v>1</v>
      </c>
      <c r="O56" s="38">
        <v>1</v>
      </c>
      <c r="P56" s="43">
        <v>2</v>
      </c>
      <c r="Q56" s="43">
        <v>2</v>
      </c>
      <c r="R56" s="43">
        <v>1</v>
      </c>
      <c r="S56" s="43">
        <v>1</v>
      </c>
      <c r="T56" s="43">
        <v>1</v>
      </c>
      <c r="U56" s="39">
        <v>2</v>
      </c>
      <c r="V56" s="39">
        <v>1</v>
      </c>
      <c r="W56" s="39">
        <v>1</v>
      </c>
      <c r="X56" s="39">
        <v>2</v>
      </c>
      <c r="Y56" s="39">
        <v>1</v>
      </c>
      <c r="Z56" s="39">
        <v>1</v>
      </c>
      <c r="AA56" s="39">
        <v>1</v>
      </c>
      <c r="AB56" s="39">
        <v>1</v>
      </c>
      <c r="AC56" s="39">
        <v>1</v>
      </c>
      <c r="AD56" s="39"/>
      <c r="AE56" s="39"/>
      <c r="AF56" s="39"/>
      <c r="AG56" s="39"/>
      <c r="AH56" s="39"/>
      <c r="AI56" s="38">
        <f t="shared" si="0"/>
        <v>34</v>
      </c>
      <c r="AJ56" s="69">
        <f t="shared" si="1"/>
        <v>1.3076923076923077</v>
      </c>
      <c r="AK56" s="94">
        <f>(AJ56+AJ57+AJ58+AJ59)/4/2*100</f>
        <v>70.192307692307693</v>
      </c>
      <c r="AL56" s="92"/>
    </row>
    <row r="57" spans="1:38" ht="15.75" thickBot="1" x14ac:dyDescent="0.3">
      <c r="A57" s="124"/>
      <c r="B57" s="146"/>
      <c r="C57" s="2">
        <v>53</v>
      </c>
      <c r="D57" s="2">
        <v>1</v>
      </c>
      <c r="E57" s="2">
        <v>2</v>
      </c>
      <c r="F57" s="2">
        <v>1</v>
      </c>
      <c r="G57" s="2">
        <v>1</v>
      </c>
      <c r="H57" s="2">
        <v>1</v>
      </c>
      <c r="I57" s="2">
        <v>2</v>
      </c>
      <c r="J57" s="2">
        <v>2</v>
      </c>
      <c r="K57" s="2">
        <v>1</v>
      </c>
      <c r="L57" s="2">
        <v>2</v>
      </c>
      <c r="M57" s="2">
        <v>2</v>
      </c>
      <c r="N57" s="2">
        <v>2</v>
      </c>
      <c r="O57" s="2">
        <v>2</v>
      </c>
      <c r="P57" s="3">
        <v>2</v>
      </c>
      <c r="Q57" s="3">
        <v>2</v>
      </c>
      <c r="R57" s="3">
        <v>2</v>
      </c>
      <c r="S57" s="3">
        <v>1</v>
      </c>
      <c r="T57" s="3">
        <v>1</v>
      </c>
      <c r="U57" s="35">
        <v>1</v>
      </c>
      <c r="V57" s="35">
        <v>2</v>
      </c>
      <c r="W57" s="35">
        <v>1</v>
      </c>
      <c r="X57" s="35">
        <v>2</v>
      </c>
      <c r="Y57" s="35">
        <v>1</v>
      </c>
      <c r="Z57" s="35">
        <v>1</v>
      </c>
      <c r="AA57" s="35">
        <v>1</v>
      </c>
      <c r="AB57" s="35">
        <v>1</v>
      </c>
      <c r="AC57" s="35">
        <v>1</v>
      </c>
      <c r="AD57" s="35"/>
      <c r="AE57" s="35"/>
      <c r="AF57" s="35"/>
      <c r="AG57" s="35"/>
      <c r="AH57" s="35"/>
      <c r="AI57" s="38">
        <f t="shared" si="0"/>
        <v>38</v>
      </c>
      <c r="AJ57" s="69">
        <f t="shared" si="1"/>
        <v>1.4615384615384615</v>
      </c>
      <c r="AK57" s="95"/>
      <c r="AL57" s="92"/>
    </row>
    <row r="58" spans="1:38" ht="15.75" thickBot="1" x14ac:dyDescent="0.3">
      <c r="A58" s="124"/>
      <c r="B58" s="146"/>
      <c r="C58" s="2">
        <v>54</v>
      </c>
      <c r="D58" s="2">
        <v>1</v>
      </c>
      <c r="E58" s="2">
        <v>2</v>
      </c>
      <c r="F58" s="2">
        <v>2</v>
      </c>
      <c r="G58" s="2">
        <v>1</v>
      </c>
      <c r="H58" s="2">
        <v>1</v>
      </c>
      <c r="I58" s="2">
        <v>1</v>
      </c>
      <c r="J58" s="2">
        <v>2</v>
      </c>
      <c r="K58" s="2">
        <v>1</v>
      </c>
      <c r="L58" s="2">
        <v>2</v>
      </c>
      <c r="M58" s="2">
        <v>2</v>
      </c>
      <c r="N58" s="2">
        <v>1</v>
      </c>
      <c r="O58" s="2">
        <v>1</v>
      </c>
      <c r="P58" s="3">
        <v>2</v>
      </c>
      <c r="Q58" s="3">
        <v>2</v>
      </c>
      <c r="R58" s="3">
        <v>2</v>
      </c>
      <c r="S58" s="3">
        <v>1</v>
      </c>
      <c r="T58" s="3">
        <v>2</v>
      </c>
      <c r="U58" s="35">
        <v>1</v>
      </c>
      <c r="V58" s="35">
        <v>1</v>
      </c>
      <c r="W58" s="35">
        <v>1</v>
      </c>
      <c r="X58" s="35">
        <v>2</v>
      </c>
      <c r="Y58" s="35">
        <v>1</v>
      </c>
      <c r="Z58" s="35">
        <v>1</v>
      </c>
      <c r="AA58" s="35">
        <v>1</v>
      </c>
      <c r="AB58" s="35">
        <v>1</v>
      </c>
      <c r="AC58" s="35">
        <v>1</v>
      </c>
      <c r="AD58" s="35"/>
      <c r="AE58" s="35"/>
      <c r="AF58" s="35"/>
      <c r="AG58" s="35"/>
      <c r="AH58" s="35"/>
      <c r="AI58" s="38">
        <f t="shared" si="0"/>
        <v>36</v>
      </c>
      <c r="AJ58" s="69">
        <f t="shared" si="1"/>
        <v>1.3846153846153846</v>
      </c>
      <c r="AK58" s="95"/>
      <c r="AL58" s="92"/>
    </row>
    <row r="59" spans="1:38" ht="15.75" thickBot="1" x14ac:dyDescent="0.3">
      <c r="A59" s="124"/>
      <c r="B59" s="147"/>
      <c r="C59" s="40">
        <v>55</v>
      </c>
      <c r="D59" s="40">
        <v>1</v>
      </c>
      <c r="E59" s="40">
        <v>2</v>
      </c>
      <c r="F59" s="40">
        <v>2</v>
      </c>
      <c r="G59" s="40">
        <v>1</v>
      </c>
      <c r="H59" s="40">
        <v>1</v>
      </c>
      <c r="I59" s="40">
        <v>2</v>
      </c>
      <c r="J59" s="40">
        <v>2</v>
      </c>
      <c r="K59" s="40">
        <v>1</v>
      </c>
      <c r="L59" s="40">
        <v>2</v>
      </c>
      <c r="M59" s="40">
        <v>2</v>
      </c>
      <c r="N59" s="40">
        <v>2</v>
      </c>
      <c r="O59" s="40">
        <v>1</v>
      </c>
      <c r="P59" s="41">
        <v>2</v>
      </c>
      <c r="Q59" s="41">
        <v>2</v>
      </c>
      <c r="R59" s="41">
        <v>2</v>
      </c>
      <c r="S59" s="41">
        <v>1</v>
      </c>
      <c r="T59" s="41">
        <v>2</v>
      </c>
      <c r="U59" s="42">
        <v>1</v>
      </c>
      <c r="V59" s="42">
        <v>1</v>
      </c>
      <c r="W59" s="42">
        <v>1</v>
      </c>
      <c r="X59" s="42">
        <v>2</v>
      </c>
      <c r="Y59" s="42">
        <v>1</v>
      </c>
      <c r="Z59" s="42">
        <v>1</v>
      </c>
      <c r="AA59" s="42">
        <v>1</v>
      </c>
      <c r="AB59" s="42">
        <v>1</v>
      </c>
      <c r="AC59" s="42">
        <v>1</v>
      </c>
      <c r="AD59" s="42"/>
      <c r="AE59" s="42"/>
      <c r="AF59" s="42"/>
      <c r="AG59" s="42"/>
      <c r="AH59" s="42"/>
      <c r="AI59" s="38">
        <f t="shared" si="0"/>
        <v>38</v>
      </c>
      <c r="AJ59" s="69">
        <f t="shared" si="1"/>
        <v>1.4615384615384615</v>
      </c>
      <c r="AK59" s="96"/>
      <c r="AL59" s="92"/>
    </row>
    <row r="60" spans="1:38" ht="15.75" thickBot="1" x14ac:dyDescent="0.3">
      <c r="A60" s="124"/>
      <c r="B60" s="113" t="s">
        <v>24</v>
      </c>
      <c r="C60" s="38">
        <v>56</v>
      </c>
      <c r="D60" s="38">
        <v>1</v>
      </c>
      <c r="E60" s="38">
        <v>1</v>
      </c>
      <c r="F60" s="38">
        <v>2</v>
      </c>
      <c r="G60" s="38">
        <v>1</v>
      </c>
      <c r="H60" s="38">
        <v>1</v>
      </c>
      <c r="I60" s="38">
        <v>1</v>
      </c>
      <c r="J60" s="38">
        <v>2</v>
      </c>
      <c r="K60" s="38">
        <v>1</v>
      </c>
      <c r="L60" s="38">
        <v>2</v>
      </c>
      <c r="M60" s="38">
        <v>2</v>
      </c>
      <c r="N60" s="38">
        <v>1</v>
      </c>
      <c r="O60" s="38">
        <v>2</v>
      </c>
      <c r="P60" s="43">
        <v>2</v>
      </c>
      <c r="Q60" s="43">
        <v>1</v>
      </c>
      <c r="R60" s="43">
        <v>2</v>
      </c>
      <c r="S60" s="43">
        <v>1</v>
      </c>
      <c r="T60" s="43">
        <v>2</v>
      </c>
      <c r="U60" s="39">
        <v>2</v>
      </c>
      <c r="V60" s="39">
        <v>1</v>
      </c>
      <c r="W60" s="39">
        <v>1</v>
      </c>
      <c r="X60" s="39">
        <v>1</v>
      </c>
      <c r="Y60" s="39">
        <v>1</v>
      </c>
      <c r="Z60" s="39">
        <v>1</v>
      </c>
      <c r="AA60" s="39">
        <v>2</v>
      </c>
      <c r="AB60" s="39">
        <v>1</v>
      </c>
      <c r="AC60" s="39">
        <v>1</v>
      </c>
      <c r="AD60" s="39"/>
      <c r="AE60" s="39"/>
      <c r="AF60" s="39"/>
      <c r="AG60" s="39"/>
      <c r="AH60" s="39"/>
      <c r="AI60" s="38">
        <f t="shared" si="0"/>
        <v>36</v>
      </c>
      <c r="AJ60" s="69">
        <f t="shared" si="1"/>
        <v>1.3846153846153846</v>
      </c>
      <c r="AK60" s="94">
        <f>(AJ60+AJ61)/2/2*100</f>
        <v>70.192307692307693</v>
      </c>
      <c r="AL60" s="92"/>
    </row>
    <row r="61" spans="1:38" ht="15.75" thickBot="1" x14ac:dyDescent="0.3">
      <c r="A61" s="124"/>
      <c r="B61" s="114"/>
      <c r="C61" s="40">
        <v>57</v>
      </c>
      <c r="D61" s="40">
        <v>1</v>
      </c>
      <c r="E61" s="40">
        <v>1</v>
      </c>
      <c r="F61" s="40">
        <v>2</v>
      </c>
      <c r="G61" s="40">
        <v>1</v>
      </c>
      <c r="H61" s="40">
        <v>1</v>
      </c>
      <c r="I61" s="40">
        <v>2</v>
      </c>
      <c r="J61" s="40">
        <v>2</v>
      </c>
      <c r="K61" s="40">
        <v>1</v>
      </c>
      <c r="L61" s="40">
        <v>2</v>
      </c>
      <c r="M61" s="40">
        <v>2</v>
      </c>
      <c r="N61" s="40">
        <v>2</v>
      </c>
      <c r="O61" s="40">
        <v>2</v>
      </c>
      <c r="P61" s="41">
        <v>2</v>
      </c>
      <c r="Q61" s="41">
        <v>1</v>
      </c>
      <c r="R61" s="41">
        <v>2</v>
      </c>
      <c r="S61" s="41">
        <v>1</v>
      </c>
      <c r="T61" s="41">
        <v>2</v>
      </c>
      <c r="U61" s="42">
        <v>1</v>
      </c>
      <c r="V61" s="42">
        <v>1</v>
      </c>
      <c r="W61" s="42">
        <v>1</v>
      </c>
      <c r="X61" s="42">
        <v>2</v>
      </c>
      <c r="Y61" s="42">
        <v>1</v>
      </c>
      <c r="Z61" s="42">
        <v>1</v>
      </c>
      <c r="AA61" s="42">
        <v>1</v>
      </c>
      <c r="AB61" s="42">
        <v>1</v>
      </c>
      <c r="AC61" s="42">
        <v>1</v>
      </c>
      <c r="AD61" s="42"/>
      <c r="AE61" s="42"/>
      <c r="AF61" s="42"/>
      <c r="AG61" s="42"/>
      <c r="AH61" s="42"/>
      <c r="AI61" s="38">
        <f t="shared" si="0"/>
        <v>37</v>
      </c>
      <c r="AJ61" s="69">
        <f t="shared" si="1"/>
        <v>1.4230769230769231</v>
      </c>
      <c r="AK61" s="96"/>
      <c r="AL61" s="92"/>
    </row>
    <row r="62" spans="1:38" ht="15.75" thickBot="1" x14ac:dyDescent="0.3">
      <c r="A62" s="124"/>
      <c r="B62" s="113" t="s">
        <v>25</v>
      </c>
      <c r="C62" s="38">
        <v>58</v>
      </c>
      <c r="D62" s="38">
        <v>1</v>
      </c>
      <c r="E62" s="38">
        <v>1</v>
      </c>
      <c r="F62" s="38">
        <v>2</v>
      </c>
      <c r="G62" s="38">
        <v>1</v>
      </c>
      <c r="H62" s="38">
        <v>1</v>
      </c>
      <c r="I62" s="38">
        <v>2</v>
      </c>
      <c r="J62" s="38">
        <v>2</v>
      </c>
      <c r="K62" s="38">
        <v>1</v>
      </c>
      <c r="L62" s="38">
        <v>2</v>
      </c>
      <c r="M62" s="38">
        <v>2</v>
      </c>
      <c r="N62" s="38">
        <v>2</v>
      </c>
      <c r="O62" s="38">
        <v>2</v>
      </c>
      <c r="P62" s="43">
        <v>2</v>
      </c>
      <c r="Q62" s="43">
        <v>1</v>
      </c>
      <c r="R62" s="43">
        <v>2</v>
      </c>
      <c r="S62" s="43">
        <v>1</v>
      </c>
      <c r="T62" s="43">
        <v>2</v>
      </c>
      <c r="U62" s="39">
        <v>1</v>
      </c>
      <c r="V62" s="39">
        <v>1</v>
      </c>
      <c r="W62" s="39">
        <v>1</v>
      </c>
      <c r="X62" s="39">
        <v>1</v>
      </c>
      <c r="Y62" s="39">
        <v>1</v>
      </c>
      <c r="Z62" s="39">
        <v>1</v>
      </c>
      <c r="AA62" s="39">
        <v>2</v>
      </c>
      <c r="AB62" s="39">
        <v>1</v>
      </c>
      <c r="AC62" s="39">
        <v>1</v>
      </c>
      <c r="AD62" s="39"/>
      <c r="AE62" s="39"/>
      <c r="AF62" s="39"/>
      <c r="AG62" s="39"/>
      <c r="AH62" s="39"/>
      <c r="AI62" s="38">
        <f t="shared" si="0"/>
        <v>37</v>
      </c>
      <c r="AJ62" s="69">
        <f t="shared" si="1"/>
        <v>1.4230769230769231</v>
      </c>
      <c r="AK62" s="94">
        <f>(AJ62+AJ63+AJ64+AJ65+AJ66+AJ67+AJ68)/7/2*100</f>
        <v>67.857142857142861</v>
      </c>
      <c r="AL62" s="92"/>
    </row>
    <row r="63" spans="1:38" ht="15.75" thickBot="1" x14ac:dyDescent="0.3">
      <c r="A63" s="124"/>
      <c r="B63" s="115"/>
      <c r="C63" s="2">
        <v>59</v>
      </c>
      <c r="D63" s="2">
        <v>1</v>
      </c>
      <c r="E63" s="2">
        <v>1</v>
      </c>
      <c r="F63" s="2">
        <v>2</v>
      </c>
      <c r="G63" s="2">
        <v>1</v>
      </c>
      <c r="H63" s="2">
        <v>1</v>
      </c>
      <c r="I63" s="2">
        <v>2</v>
      </c>
      <c r="J63" s="49">
        <v>2</v>
      </c>
      <c r="K63" s="2">
        <v>1</v>
      </c>
      <c r="L63" s="2">
        <v>2</v>
      </c>
      <c r="M63" s="2">
        <v>2</v>
      </c>
      <c r="N63" s="2">
        <v>2</v>
      </c>
      <c r="O63" s="2">
        <v>1</v>
      </c>
      <c r="P63" s="3">
        <v>2</v>
      </c>
      <c r="Q63" s="3">
        <v>1</v>
      </c>
      <c r="R63" s="3">
        <v>2</v>
      </c>
      <c r="S63" s="3">
        <v>1</v>
      </c>
      <c r="T63" s="3">
        <v>1</v>
      </c>
      <c r="U63" s="35">
        <v>1</v>
      </c>
      <c r="V63" s="35">
        <v>1</v>
      </c>
      <c r="W63" s="35">
        <v>1</v>
      </c>
      <c r="X63" s="35">
        <v>2</v>
      </c>
      <c r="Y63" s="35">
        <v>1</v>
      </c>
      <c r="Z63" s="35">
        <v>1</v>
      </c>
      <c r="AA63" s="35">
        <v>1</v>
      </c>
      <c r="AB63" s="35">
        <v>1</v>
      </c>
      <c r="AC63" s="35">
        <v>1</v>
      </c>
      <c r="AD63" s="35"/>
      <c r="AE63" s="35"/>
      <c r="AF63" s="35"/>
      <c r="AG63" s="35"/>
      <c r="AH63" s="35"/>
      <c r="AI63" s="38">
        <f t="shared" si="0"/>
        <v>35</v>
      </c>
      <c r="AJ63" s="69">
        <f t="shared" si="1"/>
        <v>1.3461538461538463</v>
      </c>
      <c r="AK63" s="95"/>
      <c r="AL63" s="92"/>
    </row>
    <row r="64" spans="1:38" ht="15.75" thickBot="1" x14ac:dyDescent="0.3">
      <c r="A64" s="124"/>
      <c r="B64" s="115"/>
      <c r="C64" s="2">
        <v>60</v>
      </c>
      <c r="D64" s="2">
        <v>1</v>
      </c>
      <c r="E64" s="2">
        <v>1</v>
      </c>
      <c r="F64" s="2">
        <v>2</v>
      </c>
      <c r="G64" s="2">
        <v>1</v>
      </c>
      <c r="H64" s="2">
        <v>1</v>
      </c>
      <c r="I64" s="2">
        <v>2</v>
      </c>
      <c r="J64" s="2">
        <v>2</v>
      </c>
      <c r="K64" s="2">
        <v>1</v>
      </c>
      <c r="L64" s="2">
        <v>2</v>
      </c>
      <c r="M64" s="2">
        <v>2</v>
      </c>
      <c r="N64" s="2">
        <v>1</v>
      </c>
      <c r="O64" s="2">
        <v>1</v>
      </c>
      <c r="P64" s="3">
        <v>2</v>
      </c>
      <c r="Q64" s="3">
        <v>1</v>
      </c>
      <c r="R64" s="3">
        <v>2</v>
      </c>
      <c r="S64" s="3">
        <v>2</v>
      </c>
      <c r="T64" s="3">
        <v>2</v>
      </c>
      <c r="U64" s="35">
        <v>1</v>
      </c>
      <c r="V64" s="35">
        <v>1</v>
      </c>
      <c r="W64" s="35">
        <v>1</v>
      </c>
      <c r="X64" s="35">
        <v>1</v>
      </c>
      <c r="Y64" s="35">
        <v>1</v>
      </c>
      <c r="Z64" s="35">
        <v>1</v>
      </c>
      <c r="AA64" s="35">
        <v>2</v>
      </c>
      <c r="AB64" s="35">
        <v>1</v>
      </c>
      <c r="AC64" s="35">
        <v>1</v>
      </c>
      <c r="AD64" s="35"/>
      <c r="AE64" s="35"/>
      <c r="AF64" s="35"/>
      <c r="AG64" s="35"/>
      <c r="AH64" s="35"/>
      <c r="AI64" s="38">
        <f t="shared" si="0"/>
        <v>36</v>
      </c>
      <c r="AJ64" s="69">
        <f t="shared" si="1"/>
        <v>1.3846153846153846</v>
      </c>
      <c r="AK64" s="95"/>
      <c r="AL64" s="92"/>
    </row>
    <row r="65" spans="1:38" ht="15.75" thickBot="1" x14ac:dyDescent="0.3">
      <c r="A65" s="124"/>
      <c r="B65" s="115"/>
      <c r="C65" s="2">
        <v>61</v>
      </c>
      <c r="D65" s="2">
        <v>1</v>
      </c>
      <c r="E65" s="2">
        <v>1</v>
      </c>
      <c r="F65" s="2">
        <v>2</v>
      </c>
      <c r="G65" s="2">
        <v>1</v>
      </c>
      <c r="H65" s="2">
        <v>1</v>
      </c>
      <c r="I65" s="2">
        <v>2</v>
      </c>
      <c r="J65" s="2">
        <v>1</v>
      </c>
      <c r="K65" s="2">
        <v>1</v>
      </c>
      <c r="L65" s="2">
        <v>1</v>
      </c>
      <c r="M65" s="2">
        <v>2</v>
      </c>
      <c r="N65" s="2">
        <v>2</v>
      </c>
      <c r="O65" s="2">
        <v>1</v>
      </c>
      <c r="P65" s="3">
        <v>2</v>
      </c>
      <c r="Q65" s="3">
        <v>1</v>
      </c>
      <c r="R65" s="3">
        <v>1</v>
      </c>
      <c r="S65" s="3">
        <v>2</v>
      </c>
      <c r="T65" s="3">
        <v>1</v>
      </c>
      <c r="U65" s="35">
        <v>1</v>
      </c>
      <c r="V65" s="35">
        <v>1</v>
      </c>
      <c r="W65" s="35">
        <v>1</v>
      </c>
      <c r="X65" s="35">
        <v>2</v>
      </c>
      <c r="Y65" s="35">
        <v>1</v>
      </c>
      <c r="Z65" s="35">
        <v>1</v>
      </c>
      <c r="AA65" s="35">
        <v>1</v>
      </c>
      <c r="AB65" s="35">
        <v>1</v>
      </c>
      <c r="AC65" s="35">
        <v>1</v>
      </c>
      <c r="AD65" s="35"/>
      <c r="AE65" s="35"/>
      <c r="AF65" s="35"/>
      <c r="AG65" s="35"/>
      <c r="AH65" s="35"/>
      <c r="AI65" s="38">
        <f t="shared" si="0"/>
        <v>33</v>
      </c>
      <c r="AJ65" s="69">
        <f t="shared" si="1"/>
        <v>1.2692307692307692</v>
      </c>
      <c r="AK65" s="95"/>
      <c r="AL65" s="92"/>
    </row>
    <row r="66" spans="1:38" ht="15.75" thickBot="1" x14ac:dyDescent="0.3">
      <c r="A66" s="124"/>
      <c r="B66" s="115"/>
      <c r="C66" s="25">
        <v>62</v>
      </c>
      <c r="D66" s="2">
        <v>1</v>
      </c>
      <c r="E66" s="2">
        <v>1</v>
      </c>
      <c r="F66" s="2">
        <v>2</v>
      </c>
      <c r="G66" s="2">
        <v>1</v>
      </c>
      <c r="H66" s="2">
        <v>1</v>
      </c>
      <c r="I66" s="2">
        <v>2</v>
      </c>
      <c r="J66" s="2">
        <v>1</v>
      </c>
      <c r="K66" s="2">
        <v>1</v>
      </c>
      <c r="L66" s="2">
        <v>2</v>
      </c>
      <c r="M66" s="2">
        <v>2</v>
      </c>
      <c r="N66" s="2">
        <v>1</v>
      </c>
      <c r="O66" s="2">
        <v>1</v>
      </c>
      <c r="P66" s="3">
        <v>2</v>
      </c>
      <c r="Q66" s="3">
        <v>2</v>
      </c>
      <c r="R66" s="3">
        <v>1</v>
      </c>
      <c r="S66" s="3">
        <v>2</v>
      </c>
      <c r="T66" s="3">
        <v>2</v>
      </c>
      <c r="U66" s="35">
        <v>1</v>
      </c>
      <c r="V66" s="35">
        <v>1</v>
      </c>
      <c r="W66" s="35">
        <v>1</v>
      </c>
      <c r="X66" s="35">
        <v>1</v>
      </c>
      <c r="Y66" s="35">
        <v>1</v>
      </c>
      <c r="Z66" s="35">
        <v>1</v>
      </c>
      <c r="AA66" s="35">
        <v>2</v>
      </c>
      <c r="AB66" s="35">
        <v>1</v>
      </c>
      <c r="AC66" s="35">
        <v>1</v>
      </c>
      <c r="AD66" s="35"/>
      <c r="AE66" s="35"/>
      <c r="AF66" s="35"/>
      <c r="AG66" s="35"/>
      <c r="AH66" s="35"/>
      <c r="AI66" s="38">
        <f t="shared" si="0"/>
        <v>35</v>
      </c>
      <c r="AJ66" s="69">
        <f t="shared" si="1"/>
        <v>1.3461538461538463</v>
      </c>
      <c r="AK66" s="95"/>
      <c r="AL66" s="92"/>
    </row>
    <row r="67" spans="1:38" ht="15.75" thickBot="1" x14ac:dyDescent="0.3">
      <c r="A67" s="124"/>
      <c r="B67" s="115"/>
      <c r="C67" s="2">
        <v>63</v>
      </c>
      <c r="D67" s="2">
        <v>1</v>
      </c>
      <c r="E67" s="2">
        <v>1</v>
      </c>
      <c r="F67" s="2">
        <v>2</v>
      </c>
      <c r="G67" s="2">
        <v>1</v>
      </c>
      <c r="H67" s="2">
        <v>1</v>
      </c>
      <c r="I67" s="2">
        <v>2</v>
      </c>
      <c r="J67" s="2">
        <v>1</v>
      </c>
      <c r="K67" s="2">
        <v>1</v>
      </c>
      <c r="L67" s="2">
        <v>2</v>
      </c>
      <c r="M67" s="2">
        <v>2</v>
      </c>
      <c r="N67" s="2">
        <v>2</v>
      </c>
      <c r="O67" s="2">
        <v>2</v>
      </c>
      <c r="P67" s="3">
        <v>2</v>
      </c>
      <c r="Q67" s="3">
        <v>1</v>
      </c>
      <c r="R67" s="3">
        <v>1</v>
      </c>
      <c r="S67" s="3">
        <v>1</v>
      </c>
      <c r="T67" s="3">
        <v>1</v>
      </c>
      <c r="U67" s="35">
        <v>2</v>
      </c>
      <c r="V67" s="35">
        <v>1</v>
      </c>
      <c r="W67" s="35">
        <v>1</v>
      </c>
      <c r="X67" s="35">
        <v>2</v>
      </c>
      <c r="Y67" s="35">
        <v>1</v>
      </c>
      <c r="Z67" s="35">
        <v>2</v>
      </c>
      <c r="AA67" s="35">
        <v>2</v>
      </c>
      <c r="AB67" s="35">
        <v>1</v>
      </c>
      <c r="AC67" s="35">
        <v>1</v>
      </c>
      <c r="AD67" s="35"/>
      <c r="AE67" s="35"/>
      <c r="AF67" s="35"/>
      <c r="AG67" s="35"/>
      <c r="AH67" s="35"/>
      <c r="AI67" s="38">
        <f t="shared" si="0"/>
        <v>37</v>
      </c>
      <c r="AJ67" s="69">
        <f t="shared" si="1"/>
        <v>1.4230769230769231</v>
      </c>
      <c r="AK67" s="95"/>
      <c r="AL67" s="92"/>
    </row>
    <row r="68" spans="1:38" ht="15.75" thickBot="1" x14ac:dyDescent="0.3">
      <c r="A68" s="124"/>
      <c r="B68" s="114"/>
      <c r="C68" s="40">
        <v>64</v>
      </c>
      <c r="D68" s="40">
        <v>1</v>
      </c>
      <c r="E68" s="40">
        <v>1</v>
      </c>
      <c r="F68" s="40">
        <v>2</v>
      </c>
      <c r="G68" s="40">
        <v>1</v>
      </c>
      <c r="H68" s="40">
        <v>1</v>
      </c>
      <c r="I68" s="40">
        <v>2</v>
      </c>
      <c r="J68" s="40">
        <v>1</v>
      </c>
      <c r="K68" s="40">
        <v>1</v>
      </c>
      <c r="L68" s="40">
        <v>1</v>
      </c>
      <c r="M68" s="40">
        <v>2</v>
      </c>
      <c r="N68" s="40">
        <v>1</v>
      </c>
      <c r="O68" s="40">
        <v>2</v>
      </c>
      <c r="P68" s="41">
        <v>2</v>
      </c>
      <c r="Q68" s="41">
        <v>1</v>
      </c>
      <c r="R68" s="41">
        <v>1</v>
      </c>
      <c r="S68" s="41">
        <v>2</v>
      </c>
      <c r="T68" s="41">
        <v>2</v>
      </c>
      <c r="U68" s="42">
        <v>1</v>
      </c>
      <c r="V68" s="42">
        <v>1</v>
      </c>
      <c r="W68" s="42">
        <v>1</v>
      </c>
      <c r="X68" s="42">
        <v>1</v>
      </c>
      <c r="Y68" s="42">
        <v>1</v>
      </c>
      <c r="Z68" s="42">
        <v>2</v>
      </c>
      <c r="AA68" s="42">
        <v>1</v>
      </c>
      <c r="AB68" s="42">
        <v>1</v>
      </c>
      <c r="AC68" s="42">
        <v>1</v>
      </c>
      <c r="AD68" s="42"/>
      <c r="AE68" s="42"/>
      <c r="AF68" s="42"/>
      <c r="AG68" s="42"/>
      <c r="AH68" s="42"/>
      <c r="AI68" s="38">
        <f t="shared" si="0"/>
        <v>34</v>
      </c>
      <c r="AJ68" s="69">
        <f t="shared" si="1"/>
        <v>1.3076923076923077</v>
      </c>
      <c r="AK68" s="96"/>
      <c r="AL68" s="92"/>
    </row>
    <row r="69" spans="1:38" ht="15.75" thickBot="1" x14ac:dyDescent="0.3">
      <c r="A69" s="124"/>
      <c r="B69" s="113" t="s">
        <v>26</v>
      </c>
      <c r="C69" s="38">
        <v>65</v>
      </c>
      <c r="D69" s="38">
        <v>1</v>
      </c>
      <c r="E69" s="38">
        <v>1</v>
      </c>
      <c r="F69" s="38">
        <v>1</v>
      </c>
      <c r="G69" s="38">
        <v>1</v>
      </c>
      <c r="H69" s="38">
        <v>1</v>
      </c>
      <c r="I69" s="38">
        <v>1</v>
      </c>
      <c r="J69" s="38">
        <v>1</v>
      </c>
      <c r="K69" s="38">
        <v>1</v>
      </c>
      <c r="L69" s="38">
        <v>1</v>
      </c>
      <c r="M69" s="38">
        <v>2</v>
      </c>
      <c r="N69" s="38">
        <v>2</v>
      </c>
      <c r="O69" s="38">
        <v>1</v>
      </c>
      <c r="P69" s="43">
        <v>2</v>
      </c>
      <c r="Q69" s="43">
        <v>1</v>
      </c>
      <c r="R69" s="43">
        <v>1</v>
      </c>
      <c r="S69" s="43">
        <v>1</v>
      </c>
      <c r="T69" s="43">
        <v>1</v>
      </c>
      <c r="U69" s="39">
        <v>1</v>
      </c>
      <c r="V69" s="39">
        <v>1</v>
      </c>
      <c r="W69" s="39">
        <v>1</v>
      </c>
      <c r="X69" s="39">
        <v>1</v>
      </c>
      <c r="Y69" s="39">
        <v>1</v>
      </c>
      <c r="Z69" s="39">
        <v>2</v>
      </c>
      <c r="AA69" s="39">
        <v>1</v>
      </c>
      <c r="AB69" s="39">
        <v>1</v>
      </c>
      <c r="AC69" s="39">
        <v>1</v>
      </c>
      <c r="AD69" s="39"/>
      <c r="AE69" s="39"/>
      <c r="AF69" s="39"/>
      <c r="AG69" s="39"/>
      <c r="AH69" s="39"/>
      <c r="AI69" s="38">
        <f t="shared" ref="AI69:AI97" si="2">SUM(D69:AH69)</f>
        <v>30</v>
      </c>
      <c r="AJ69" s="69">
        <f t="shared" si="1"/>
        <v>1.1538461538461537</v>
      </c>
      <c r="AK69" s="94">
        <f>(AJ69+AJ70+AJ71)/3/2*100</f>
        <v>60.256410256410255</v>
      </c>
      <c r="AL69" s="92"/>
    </row>
    <row r="70" spans="1:38" ht="15.75" thickBot="1" x14ac:dyDescent="0.3">
      <c r="A70" s="124"/>
      <c r="B70" s="115"/>
      <c r="C70" s="2">
        <v>66</v>
      </c>
      <c r="D70" s="2">
        <v>1</v>
      </c>
      <c r="E70" s="2">
        <v>2</v>
      </c>
      <c r="F70" s="2">
        <v>1</v>
      </c>
      <c r="G70" s="2">
        <v>1</v>
      </c>
      <c r="H70" s="2">
        <v>1</v>
      </c>
      <c r="I70" s="2">
        <v>1</v>
      </c>
      <c r="J70" s="2">
        <v>1</v>
      </c>
      <c r="K70" s="2">
        <v>1</v>
      </c>
      <c r="L70" s="2">
        <v>1</v>
      </c>
      <c r="M70" s="2">
        <v>2</v>
      </c>
      <c r="N70" s="2">
        <v>1</v>
      </c>
      <c r="O70" s="2">
        <v>1</v>
      </c>
      <c r="P70" s="3">
        <v>2</v>
      </c>
      <c r="Q70" s="3">
        <v>1</v>
      </c>
      <c r="R70" s="3">
        <v>1</v>
      </c>
      <c r="S70" s="3">
        <v>2</v>
      </c>
      <c r="T70" s="3">
        <v>2</v>
      </c>
      <c r="U70" s="35">
        <v>1</v>
      </c>
      <c r="V70" s="35">
        <v>1</v>
      </c>
      <c r="W70" s="35">
        <v>2</v>
      </c>
      <c r="X70" s="35">
        <v>1</v>
      </c>
      <c r="Y70" s="35">
        <v>1</v>
      </c>
      <c r="Z70" s="35">
        <v>1</v>
      </c>
      <c r="AA70" s="35">
        <v>1</v>
      </c>
      <c r="AB70" s="35">
        <v>1</v>
      </c>
      <c r="AC70" s="35">
        <v>1</v>
      </c>
      <c r="AD70" s="35"/>
      <c r="AE70" s="35"/>
      <c r="AF70" s="35"/>
      <c r="AG70" s="35"/>
      <c r="AH70" s="35"/>
      <c r="AI70" s="38">
        <f t="shared" si="2"/>
        <v>32</v>
      </c>
      <c r="AJ70" s="69">
        <f t="shared" ref="AJ70:AJ97" si="3">AVERAGE(D70:AH70)</f>
        <v>1.2307692307692308</v>
      </c>
      <c r="AK70" s="95"/>
      <c r="AL70" s="92"/>
    </row>
    <row r="71" spans="1:38" ht="15.75" thickBot="1" x14ac:dyDescent="0.3">
      <c r="A71" s="124"/>
      <c r="B71" s="114"/>
      <c r="C71" s="41">
        <v>67</v>
      </c>
      <c r="D71" s="41">
        <v>1</v>
      </c>
      <c r="E71" s="41">
        <v>2</v>
      </c>
      <c r="F71" s="41">
        <v>1</v>
      </c>
      <c r="G71" s="41">
        <v>1</v>
      </c>
      <c r="H71" s="41">
        <v>1</v>
      </c>
      <c r="I71" s="41">
        <v>1</v>
      </c>
      <c r="J71" s="41">
        <v>2</v>
      </c>
      <c r="K71" s="41">
        <v>1</v>
      </c>
      <c r="L71" s="41">
        <v>1</v>
      </c>
      <c r="M71" s="41">
        <v>2</v>
      </c>
      <c r="N71" s="41">
        <v>2</v>
      </c>
      <c r="O71" s="41">
        <v>1</v>
      </c>
      <c r="P71" s="41">
        <v>2</v>
      </c>
      <c r="Q71" s="41">
        <v>1</v>
      </c>
      <c r="R71" s="41">
        <v>1</v>
      </c>
      <c r="S71" s="41">
        <v>1</v>
      </c>
      <c r="T71" s="41">
        <v>1</v>
      </c>
      <c r="U71" s="42">
        <v>1</v>
      </c>
      <c r="V71" s="42">
        <v>1</v>
      </c>
      <c r="W71" s="42">
        <v>2</v>
      </c>
      <c r="X71" s="42">
        <v>1</v>
      </c>
      <c r="Y71" s="42">
        <v>1</v>
      </c>
      <c r="Z71" s="42">
        <v>1</v>
      </c>
      <c r="AA71" s="42">
        <v>1</v>
      </c>
      <c r="AB71" s="42">
        <v>1</v>
      </c>
      <c r="AC71" s="42">
        <v>1</v>
      </c>
      <c r="AD71" s="42"/>
      <c r="AE71" s="42"/>
      <c r="AF71" s="42"/>
      <c r="AG71" s="42"/>
      <c r="AH71" s="42"/>
      <c r="AI71" s="38">
        <f t="shared" si="2"/>
        <v>32</v>
      </c>
      <c r="AJ71" s="69">
        <f t="shared" si="3"/>
        <v>1.2307692307692308</v>
      </c>
      <c r="AK71" s="96"/>
      <c r="AL71" s="92"/>
    </row>
    <row r="72" spans="1:38" ht="15.75" thickBot="1" x14ac:dyDescent="0.3">
      <c r="A72" s="124"/>
      <c r="B72" s="145" t="s">
        <v>27</v>
      </c>
      <c r="C72" s="43">
        <v>68</v>
      </c>
      <c r="D72" s="43">
        <v>2</v>
      </c>
      <c r="E72" s="43">
        <v>2</v>
      </c>
      <c r="F72" s="43">
        <v>1</v>
      </c>
      <c r="G72" s="43">
        <v>1</v>
      </c>
      <c r="H72" s="43">
        <v>1</v>
      </c>
      <c r="I72" s="43">
        <v>1</v>
      </c>
      <c r="J72" s="43">
        <v>1</v>
      </c>
      <c r="K72" s="43">
        <v>1</v>
      </c>
      <c r="L72" s="43">
        <v>1</v>
      </c>
      <c r="M72" s="43">
        <v>2</v>
      </c>
      <c r="N72" s="43">
        <v>1</v>
      </c>
      <c r="O72" s="43">
        <v>1</v>
      </c>
      <c r="P72" s="43">
        <v>2</v>
      </c>
      <c r="Q72" s="43">
        <v>1</v>
      </c>
      <c r="R72" s="43">
        <v>2</v>
      </c>
      <c r="S72" s="43">
        <v>2</v>
      </c>
      <c r="T72" s="43">
        <v>2</v>
      </c>
      <c r="U72" s="39">
        <v>1</v>
      </c>
      <c r="V72" s="39">
        <v>1</v>
      </c>
      <c r="W72" s="39">
        <v>2</v>
      </c>
      <c r="X72" s="39">
        <v>1</v>
      </c>
      <c r="Y72" s="39">
        <v>1</v>
      </c>
      <c r="Z72" s="39">
        <v>1</v>
      </c>
      <c r="AA72" s="39">
        <v>1</v>
      </c>
      <c r="AB72" s="39">
        <v>1</v>
      </c>
      <c r="AC72" s="39">
        <v>1</v>
      </c>
      <c r="AD72" s="39"/>
      <c r="AE72" s="39"/>
      <c r="AF72" s="39"/>
      <c r="AG72" s="39"/>
      <c r="AH72" s="39"/>
      <c r="AI72" s="38">
        <f t="shared" si="2"/>
        <v>34</v>
      </c>
      <c r="AJ72" s="69">
        <f t="shared" si="3"/>
        <v>1.3076923076923077</v>
      </c>
      <c r="AK72" s="94">
        <f>(AJ72+AJ73)/2/2*100</f>
        <v>66.346153846153854</v>
      </c>
      <c r="AL72" s="92"/>
    </row>
    <row r="73" spans="1:38" ht="15.75" thickBot="1" x14ac:dyDescent="0.3">
      <c r="A73" s="124"/>
      <c r="B73" s="147"/>
      <c r="C73" s="41">
        <v>69</v>
      </c>
      <c r="D73" s="41">
        <v>2</v>
      </c>
      <c r="E73" s="41">
        <v>2</v>
      </c>
      <c r="F73" s="41">
        <v>1</v>
      </c>
      <c r="G73" s="41">
        <v>1</v>
      </c>
      <c r="H73" s="41">
        <v>1</v>
      </c>
      <c r="I73" s="41">
        <v>2</v>
      </c>
      <c r="J73" s="41">
        <v>2</v>
      </c>
      <c r="K73" s="41">
        <v>1</v>
      </c>
      <c r="L73" s="41">
        <v>1</v>
      </c>
      <c r="M73" s="41">
        <v>2</v>
      </c>
      <c r="N73" s="41">
        <v>2</v>
      </c>
      <c r="O73" s="41">
        <v>1</v>
      </c>
      <c r="P73" s="41">
        <v>2</v>
      </c>
      <c r="Q73" s="41">
        <v>1</v>
      </c>
      <c r="R73" s="41">
        <v>2</v>
      </c>
      <c r="S73" s="41">
        <v>1</v>
      </c>
      <c r="T73" s="41">
        <v>1</v>
      </c>
      <c r="U73" s="42">
        <v>1</v>
      </c>
      <c r="V73" s="42">
        <v>1</v>
      </c>
      <c r="W73" s="42">
        <v>2</v>
      </c>
      <c r="X73" s="42">
        <v>1</v>
      </c>
      <c r="Y73" s="42">
        <v>1</v>
      </c>
      <c r="Z73" s="42">
        <v>1</v>
      </c>
      <c r="AA73" s="42">
        <v>1</v>
      </c>
      <c r="AB73" s="42">
        <v>1</v>
      </c>
      <c r="AC73" s="42">
        <v>1</v>
      </c>
      <c r="AD73" s="42"/>
      <c r="AE73" s="42"/>
      <c r="AF73" s="42"/>
      <c r="AG73" s="42"/>
      <c r="AH73" s="42"/>
      <c r="AI73" s="38">
        <f t="shared" si="2"/>
        <v>35</v>
      </c>
      <c r="AJ73" s="69">
        <f t="shared" si="3"/>
        <v>1.3461538461538463</v>
      </c>
      <c r="AK73" s="96"/>
      <c r="AL73" s="92"/>
    </row>
    <row r="74" spans="1:38" ht="15.75" thickBot="1" x14ac:dyDescent="0.3">
      <c r="A74" s="124"/>
      <c r="B74" s="145" t="s">
        <v>28</v>
      </c>
      <c r="C74" s="43">
        <v>70</v>
      </c>
      <c r="D74" s="43">
        <v>2</v>
      </c>
      <c r="E74" s="43">
        <v>2</v>
      </c>
      <c r="F74" s="43">
        <v>1</v>
      </c>
      <c r="G74" s="43">
        <v>1</v>
      </c>
      <c r="H74" s="43">
        <v>1</v>
      </c>
      <c r="I74" s="43">
        <v>2</v>
      </c>
      <c r="J74" s="43">
        <v>1</v>
      </c>
      <c r="K74" s="43">
        <v>1</v>
      </c>
      <c r="L74" s="43">
        <v>1</v>
      </c>
      <c r="M74" s="43">
        <v>2</v>
      </c>
      <c r="N74" s="43">
        <v>2</v>
      </c>
      <c r="O74" s="43">
        <v>2</v>
      </c>
      <c r="P74" s="43">
        <v>2</v>
      </c>
      <c r="Q74" s="43">
        <v>1</v>
      </c>
      <c r="R74" s="43">
        <v>2</v>
      </c>
      <c r="S74" s="43">
        <v>1</v>
      </c>
      <c r="T74" s="43">
        <v>2</v>
      </c>
      <c r="U74" s="39">
        <v>1</v>
      </c>
      <c r="V74" s="39">
        <v>1</v>
      </c>
      <c r="W74" s="39">
        <v>2</v>
      </c>
      <c r="X74" s="39">
        <v>1</v>
      </c>
      <c r="Y74" s="39">
        <v>1</v>
      </c>
      <c r="Z74" s="39">
        <v>1</v>
      </c>
      <c r="AA74" s="39">
        <v>1</v>
      </c>
      <c r="AB74" s="39">
        <v>1</v>
      </c>
      <c r="AC74" s="39">
        <v>1</v>
      </c>
      <c r="AD74" s="39"/>
      <c r="AE74" s="39"/>
      <c r="AF74" s="39"/>
      <c r="AG74" s="39"/>
      <c r="AH74" s="39"/>
      <c r="AI74" s="38">
        <f t="shared" si="2"/>
        <v>36</v>
      </c>
      <c r="AJ74" s="69">
        <f t="shared" si="3"/>
        <v>1.3846153846153846</v>
      </c>
      <c r="AK74" s="94">
        <f>(AJ74+AJ75)/2/2*100</f>
        <v>70.192307692307693</v>
      </c>
      <c r="AL74" s="92"/>
    </row>
    <row r="75" spans="1:38" ht="15.75" thickBot="1" x14ac:dyDescent="0.3">
      <c r="A75" s="124"/>
      <c r="B75" s="147"/>
      <c r="C75" s="41">
        <v>71</v>
      </c>
      <c r="D75" s="41">
        <v>2</v>
      </c>
      <c r="E75" s="41">
        <v>2</v>
      </c>
      <c r="F75" s="41">
        <v>1</v>
      </c>
      <c r="G75" s="41">
        <v>1</v>
      </c>
      <c r="H75" s="41">
        <v>1</v>
      </c>
      <c r="I75" s="41">
        <v>2</v>
      </c>
      <c r="J75" s="41">
        <v>2</v>
      </c>
      <c r="K75" s="41">
        <v>1</v>
      </c>
      <c r="L75" s="41">
        <v>1</v>
      </c>
      <c r="M75" s="41">
        <v>2</v>
      </c>
      <c r="N75" s="41">
        <v>2</v>
      </c>
      <c r="O75" s="41">
        <v>2</v>
      </c>
      <c r="P75" s="41">
        <v>2</v>
      </c>
      <c r="Q75" s="41">
        <v>1</v>
      </c>
      <c r="R75" s="41">
        <v>1</v>
      </c>
      <c r="S75" s="41">
        <v>2</v>
      </c>
      <c r="T75" s="41">
        <v>1</v>
      </c>
      <c r="U75" s="42">
        <v>1</v>
      </c>
      <c r="V75" s="42">
        <v>1</v>
      </c>
      <c r="W75" s="42">
        <v>2</v>
      </c>
      <c r="X75" s="42">
        <v>1</v>
      </c>
      <c r="Y75" s="42">
        <v>1</v>
      </c>
      <c r="Z75" s="42">
        <v>2</v>
      </c>
      <c r="AA75" s="42">
        <v>1</v>
      </c>
      <c r="AB75" s="42">
        <v>1</v>
      </c>
      <c r="AC75" s="42">
        <v>1</v>
      </c>
      <c r="AD75" s="42"/>
      <c r="AE75" s="42"/>
      <c r="AF75" s="42"/>
      <c r="AG75" s="42"/>
      <c r="AH75" s="42"/>
      <c r="AI75" s="38">
        <f t="shared" si="2"/>
        <v>37</v>
      </c>
      <c r="AJ75" s="69">
        <f t="shared" si="3"/>
        <v>1.4230769230769231</v>
      </c>
      <c r="AK75" s="96"/>
      <c r="AL75" s="92"/>
    </row>
    <row r="76" spans="1:38" ht="15.75" thickBot="1" x14ac:dyDescent="0.3">
      <c r="A76" s="124"/>
      <c r="B76" s="113" t="s">
        <v>29</v>
      </c>
      <c r="C76" s="43">
        <v>72</v>
      </c>
      <c r="D76" s="43">
        <v>2</v>
      </c>
      <c r="E76" s="43">
        <v>2</v>
      </c>
      <c r="F76" s="43">
        <v>1</v>
      </c>
      <c r="G76" s="43">
        <v>1</v>
      </c>
      <c r="H76" s="43">
        <v>1</v>
      </c>
      <c r="I76" s="43">
        <v>1</v>
      </c>
      <c r="J76" s="43">
        <v>1</v>
      </c>
      <c r="K76" s="43">
        <v>1</v>
      </c>
      <c r="L76" s="43">
        <v>1</v>
      </c>
      <c r="M76" s="43">
        <v>2</v>
      </c>
      <c r="N76" s="43">
        <v>2</v>
      </c>
      <c r="O76" s="43">
        <v>2</v>
      </c>
      <c r="P76" s="43">
        <v>2</v>
      </c>
      <c r="Q76" s="43">
        <v>1</v>
      </c>
      <c r="R76" s="43">
        <v>1</v>
      </c>
      <c r="S76" s="43">
        <v>1</v>
      </c>
      <c r="T76" s="43">
        <v>2</v>
      </c>
      <c r="U76" s="39">
        <v>1</v>
      </c>
      <c r="V76" s="39">
        <v>1</v>
      </c>
      <c r="W76" s="39">
        <v>1</v>
      </c>
      <c r="X76" s="39">
        <v>1</v>
      </c>
      <c r="Y76" s="39">
        <v>1</v>
      </c>
      <c r="Z76" s="39">
        <v>2</v>
      </c>
      <c r="AA76" s="39">
        <v>1</v>
      </c>
      <c r="AB76" s="39">
        <v>1</v>
      </c>
      <c r="AC76" s="39">
        <v>1</v>
      </c>
      <c r="AD76" s="39"/>
      <c r="AE76" s="39"/>
      <c r="AF76" s="39"/>
      <c r="AG76" s="39"/>
      <c r="AH76" s="39"/>
      <c r="AI76" s="38">
        <f t="shared" si="2"/>
        <v>34</v>
      </c>
      <c r="AJ76" s="69">
        <f t="shared" si="3"/>
        <v>1.3076923076923077</v>
      </c>
      <c r="AK76" s="94">
        <f>(AJ76+AJ77+AJ78+AJ79)/4/2*100</f>
        <v>67.788461538461547</v>
      </c>
      <c r="AL76" s="92"/>
    </row>
    <row r="77" spans="1:38" ht="15.75" thickBot="1" x14ac:dyDescent="0.3">
      <c r="A77" s="124"/>
      <c r="B77" s="115"/>
      <c r="C77" s="3">
        <v>73</v>
      </c>
      <c r="D77" s="3">
        <v>2</v>
      </c>
      <c r="E77" s="3">
        <v>2</v>
      </c>
      <c r="F77" s="3">
        <v>1</v>
      </c>
      <c r="G77" s="3">
        <v>1</v>
      </c>
      <c r="H77" s="3">
        <v>1</v>
      </c>
      <c r="I77" s="3">
        <v>2</v>
      </c>
      <c r="J77" s="3">
        <v>2</v>
      </c>
      <c r="K77" s="3">
        <v>1</v>
      </c>
      <c r="L77" s="3">
        <v>1</v>
      </c>
      <c r="M77" s="3">
        <v>2</v>
      </c>
      <c r="N77" s="3">
        <v>2</v>
      </c>
      <c r="O77" s="3">
        <v>2</v>
      </c>
      <c r="P77" s="3">
        <v>2</v>
      </c>
      <c r="Q77" s="3">
        <v>1</v>
      </c>
      <c r="R77" s="3">
        <v>1</v>
      </c>
      <c r="S77" s="3">
        <v>2</v>
      </c>
      <c r="T77" s="3">
        <v>1</v>
      </c>
      <c r="U77" s="35">
        <v>1</v>
      </c>
      <c r="V77" s="35">
        <v>1</v>
      </c>
      <c r="W77" s="35">
        <v>1</v>
      </c>
      <c r="X77" s="35">
        <v>1</v>
      </c>
      <c r="Y77" s="35">
        <v>1</v>
      </c>
      <c r="Z77" s="35">
        <v>1</v>
      </c>
      <c r="AA77" s="35">
        <v>1</v>
      </c>
      <c r="AB77" s="35">
        <v>1</v>
      </c>
      <c r="AC77" s="35">
        <v>1</v>
      </c>
      <c r="AD77" s="35"/>
      <c r="AE77" s="35"/>
      <c r="AF77" s="35"/>
      <c r="AG77" s="35"/>
      <c r="AH77" s="35"/>
      <c r="AI77" s="38">
        <f t="shared" si="2"/>
        <v>35</v>
      </c>
      <c r="AJ77" s="69">
        <f t="shared" si="3"/>
        <v>1.3461538461538463</v>
      </c>
      <c r="AK77" s="95"/>
      <c r="AL77" s="92"/>
    </row>
    <row r="78" spans="1:38" ht="15.75" thickBot="1" x14ac:dyDescent="0.3">
      <c r="A78" s="124"/>
      <c r="B78" s="115"/>
      <c r="C78" s="3">
        <v>74</v>
      </c>
      <c r="D78" s="3">
        <v>2</v>
      </c>
      <c r="E78" s="3">
        <v>2</v>
      </c>
      <c r="F78" s="3">
        <v>1</v>
      </c>
      <c r="G78" s="3">
        <v>1</v>
      </c>
      <c r="H78" s="3">
        <v>1</v>
      </c>
      <c r="I78" s="3">
        <v>2</v>
      </c>
      <c r="J78" s="3">
        <v>1</v>
      </c>
      <c r="K78" s="3">
        <v>1</v>
      </c>
      <c r="L78" s="3">
        <v>2</v>
      </c>
      <c r="M78" s="3">
        <v>2</v>
      </c>
      <c r="N78" s="3">
        <v>2</v>
      </c>
      <c r="O78" s="3">
        <v>2</v>
      </c>
      <c r="P78" s="3">
        <v>2</v>
      </c>
      <c r="Q78" s="3">
        <v>1</v>
      </c>
      <c r="R78" s="3">
        <v>2</v>
      </c>
      <c r="S78" s="3">
        <v>1</v>
      </c>
      <c r="T78" s="3">
        <v>2</v>
      </c>
      <c r="U78" s="35">
        <v>1</v>
      </c>
      <c r="V78" s="35">
        <v>1</v>
      </c>
      <c r="W78" s="35">
        <v>1</v>
      </c>
      <c r="X78" s="35">
        <v>1</v>
      </c>
      <c r="Y78" s="35">
        <v>1</v>
      </c>
      <c r="Z78" s="35">
        <v>1</v>
      </c>
      <c r="AA78" s="35">
        <v>1</v>
      </c>
      <c r="AB78" s="35">
        <v>1</v>
      </c>
      <c r="AC78" s="35">
        <v>1</v>
      </c>
      <c r="AD78" s="35"/>
      <c r="AE78" s="35"/>
      <c r="AF78" s="35"/>
      <c r="AG78" s="35"/>
      <c r="AH78" s="35"/>
      <c r="AI78" s="38">
        <f t="shared" si="2"/>
        <v>36</v>
      </c>
      <c r="AJ78" s="69">
        <f t="shared" si="3"/>
        <v>1.3846153846153846</v>
      </c>
      <c r="AK78" s="95"/>
      <c r="AL78" s="92"/>
    </row>
    <row r="79" spans="1:38" ht="15.75" thickBot="1" x14ac:dyDescent="0.3">
      <c r="A79" s="124"/>
      <c r="B79" s="114"/>
      <c r="C79" s="41">
        <v>75</v>
      </c>
      <c r="D79" s="41">
        <v>2</v>
      </c>
      <c r="E79" s="41">
        <v>2</v>
      </c>
      <c r="F79" s="41">
        <v>1</v>
      </c>
      <c r="G79" s="41">
        <v>1</v>
      </c>
      <c r="H79" s="41">
        <v>1</v>
      </c>
      <c r="I79" s="41">
        <v>2</v>
      </c>
      <c r="J79" s="41">
        <v>2</v>
      </c>
      <c r="K79" s="41">
        <v>1</v>
      </c>
      <c r="L79" s="41">
        <v>2</v>
      </c>
      <c r="M79" s="41">
        <v>2</v>
      </c>
      <c r="N79" s="41">
        <v>2</v>
      </c>
      <c r="O79" s="41">
        <v>1</v>
      </c>
      <c r="P79" s="41">
        <v>2</v>
      </c>
      <c r="Q79" s="41">
        <v>1</v>
      </c>
      <c r="R79" s="41">
        <v>2</v>
      </c>
      <c r="S79" s="41">
        <v>2</v>
      </c>
      <c r="T79" s="41">
        <v>1</v>
      </c>
      <c r="U79" s="42">
        <v>1</v>
      </c>
      <c r="V79" s="42">
        <v>1</v>
      </c>
      <c r="W79" s="42">
        <v>1</v>
      </c>
      <c r="X79" s="42">
        <v>1</v>
      </c>
      <c r="Y79" s="42">
        <v>1</v>
      </c>
      <c r="Z79" s="42">
        <v>1</v>
      </c>
      <c r="AA79" s="42">
        <v>1</v>
      </c>
      <c r="AB79" s="42">
        <v>1</v>
      </c>
      <c r="AC79" s="42">
        <v>1</v>
      </c>
      <c r="AD79" s="42"/>
      <c r="AE79" s="42"/>
      <c r="AF79" s="42"/>
      <c r="AG79" s="42"/>
      <c r="AH79" s="42"/>
      <c r="AI79" s="38">
        <f t="shared" si="2"/>
        <v>36</v>
      </c>
      <c r="AJ79" s="69">
        <f t="shared" si="3"/>
        <v>1.3846153846153846</v>
      </c>
      <c r="AK79" s="96"/>
      <c r="AL79" s="92"/>
    </row>
    <row r="80" spans="1:38" ht="15.75" thickBot="1" x14ac:dyDescent="0.3">
      <c r="A80" s="124"/>
      <c r="B80" s="113" t="s">
        <v>10</v>
      </c>
      <c r="C80" s="43">
        <v>76</v>
      </c>
      <c r="D80" s="43">
        <v>2</v>
      </c>
      <c r="E80" s="43">
        <v>1</v>
      </c>
      <c r="F80" s="43">
        <v>1</v>
      </c>
      <c r="G80" s="43">
        <v>1</v>
      </c>
      <c r="H80" s="43">
        <v>1</v>
      </c>
      <c r="I80" s="43">
        <v>2</v>
      </c>
      <c r="J80" s="43">
        <v>1</v>
      </c>
      <c r="K80" s="43">
        <v>1</v>
      </c>
      <c r="L80" s="43">
        <v>1</v>
      </c>
      <c r="M80" s="43">
        <v>2</v>
      </c>
      <c r="N80" s="43">
        <v>1</v>
      </c>
      <c r="O80" s="43">
        <v>2</v>
      </c>
      <c r="P80" s="43">
        <v>2</v>
      </c>
      <c r="Q80" s="43">
        <v>1</v>
      </c>
      <c r="R80" s="43">
        <v>2</v>
      </c>
      <c r="S80" s="43">
        <v>1</v>
      </c>
      <c r="T80" s="43">
        <v>2</v>
      </c>
      <c r="U80" s="39">
        <v>1</v>
      </c>
      <c r="V80" s="39">
        <v>1</v>
      </c>
      <c r="W80" s="39">
        <v>1</v>
      </c>
      <c r="X80" s="39">
        <v>1</v>
      </c>
      <c r="Y80" s="39">
        <v>2</v>
      </c>
      <c r="Z80" s="39">
        <v>1</v>
      </c>
      <c r="AA80" s="39">
        <v>1</v>
      </c>
      <c r="AB80" s="39">
        <v>1</v>
      </c>
      <c r="AC80" s="39">
        <v>1</v>
      </c>
      <c r="AD80" s="39"/>
      <c r="AE80" s="39"/>
      <c r="AF80" s="39"/>
      <c r="AG80" s="39"/>
      <c r="AH80" s="39"/>
      <c r="AI80" s="38">
        <f t="shared" si="2"/>
        <v>34</v>
      </c>
      <c r="AJ80" s="69">
        <f t="shared" si="3"/>
        <v>1.3076923076923077</v>
      </c>
      <c r="AK80" s="94">
        <f>(AJ80+AJ81+AJ82+AJ83)/4/2*100</f>
        <v>64.423076923076934</v>
      </c>
      <c r="AL80" s="92"/>
    </row>
    <row r="81" spans="1:38" ht="15.75" thickBot="1" x14ac:dyDescent="0.3">
      <c r="A81" s="124"/>
      <c r="B81" s="115"/>
      <c r="C81" s="3">
        <v>77</v>
      </c>
      <c r="D81" s="3">
        <v>2</v>
      </c>
      <c r="E81" s="3">
        <v>1</v>
      </c>
      <c r="F81" s="3">
        <v>1</v>
      </c>
      <c r="G81" s="3">
        <v>1</v>
      </c>
      <c r="H81" s="3">
        <v>1</v>
      </c>
      <c r="I81" s="3">
        <v>1</v>
      </c>
      <c r="J81" s="3">
        <v>2</v>
      </c>
      <c r="K81" s="3">
        <v>1</v>
      </c>
      <c r="L81" s="3">
        <v>1</v>
      </c>
      <c r="M81" s="3">
        <v>2</v>
      </c>
      <c r="N81" s="3">
        <v>2</v>
      </c>
      <c r="O81" s="3">
        <v>2</v>
      </c>
      <c r="P81" s="3">
        <v>2</v>
      </c>
      <c r="Q81" s="3">
        <v>1</v>
      </c>
      <c r="R81" s="3">
        <v>2</v>
      </c>
      <c r="S81" s="3">
        <v>2</v>
      </c>
      <c r="T81" s="3">
        <v>1</v>
      </c>
      <c r="U81" s="35">
        <v>1</v>
      </c>
      <c r="V81" s="35">
        <v>1</v>
      </c>
      <c r="W81" s="35">
        <v>1</v>
      </c>
      <c r="X81" s="35">
        <v>1</v>
      </c>
      <c r="Y81" s="35">
        <v>2</v>
      </c>
      <c r="Z81" s="35">
        <v>1</v>
      </c>
      <c r="AA81" s="35">
        <v>1</v>
      </c>
      <c r="AB81" s="35">
        <v>1</v>
      </c>
      <c r="AC81" s="35">
        <v>1</v>
      </c>
      <c r="AD81" s="35"/>
      <c r="AE81" s="35"/>
      <c r="AF81" s="35"/>
      <c r="AG81" s="35"/>
      <c r="AH81" s="35"/>
      <c r="AI81" s="38">
        <f t="shared" si="2"/>
        <v>35</v>
      </c>
      <c r="AJ81" s="69">
        <f t="shared" si="3"/>
        <v>1.3461538461538463</v>
      </c>
      <c r="AK81" s="95"/>
      <c r="AL81" s="92"/>
    </row>
    <row r="82" spans="1:38" ht="15.75" thickBot="1" x14ac:dyDescent="0.3">
      <c r="A82" s="124"/>
      <c r="B82" s="115"/>
      <c r="C82" s="3">
        <v>78</v>
      </c>
      <c r="D82" s="3">
        <v>2</v>
      </c>
      <c r="E82" s="3">
        <v>1</v>
      </c>
      <c r="F82" s="3">
        <v>1</v>
      </c>
      <c r="G82" s="3">
        <v>1</v>
      </c>
      <c r="H82" s="3">
        <v>1</v>
      </c>
      <c r="I82" s="3">
        <v>1</v>
      </c>
      <c r="J82" s="3">
        <v>1</v>
      </c>
      <c r="K82" s="3">
        <v>1</v>
      </c>
      <c r="L82" s="3">
        <v>1</v>
      </c>
      <c r="M82" s="3">
        <v>2</v>
      </c>
      <c r="N82" s="3">
        <v>1</v>
      </c>
      <c r="O82" s="3">
        <v>2</v>
      </c>
      <c r="P82" s="3">
        <v>2</v>
      </c>
      <c r="Q82" s="3">
        <v>1</v>
      </c>
      <c r="R82" s="3">
        <v>2</v>
      </c>
      <c r="S82" s="3">
        <v>1</v>
      </c>
      <c r="T82" s="3">
        <v>2</v>
      </c>
      <c r="U82" s="35">
        <v>1</v>
      </c>
      <c r="V82" s="35">
        <v>1</v>
      </c>
      <c r="W82" s="35">
        <v>1</v>
      </c>
      <c r="X82" s="35">
        <v>1</v>
      </c>
      <c r="Y82" s="35">
        <v>1</v>
      </c>
      <c r="Z82" s="35">
        <v>2</v>
      </c>
      <c r="AA82" s="35">
        <v>1</v>
      </c>
      <c r="AB82" s="35">
        <v>1</v>
      </c>
      <c r="AC82" s="35">
        <v>1</v>
      </c>
      <c r="AD82" s="35"/>
      <c r="AE82" s="35"/>
      <c r="AF82" s="35"/>
      <c r="AG82" s="35"/>
      <c r="AH82" s="35"/>
      <c r="AI82" s="38">
        <f t="shared" si="2"/>
        <v>33</v>
      </c>
      <c r="AJ82" s="69">
        <f t="shared" si="3"/>
        <v>1.2692307692307692</v>
      </c>
      <c r="AK82" s="95"/>
      <c r="AL82" s="92"/>
    </row>
    <row r="83" spans="1:38" ht="15.75" thickBot="1" x14ac:dyDescent="0.3">
      <c r="A83" s="124"/>
      <c r="B83" s="114"/>
      <c r="C83" s="41">
        <v>79</v>
      </c>
      <c r="D83" s="41">
        <v>2</v>
      </c>
      <c r="E83" s="41">
        <v>1</v>
      </c>
      <c r="F83" s="41">
        <v>1</v>
      </c>
      <c r="G83" s="41">
        <v>1</v>
      </c>
      <c r="H83" s="41">
        <v>1</v>
      </c>
      <c r="I83" s="41">
        <v>1</v>
      </c>
      <c r="J83" s="41">
        <v>2</v>
      </c>
      <c r="K83" s="41">
        <v>1</v>
      </c>
      <c r="L83" s="41">
        <v>1</v>
      </c>
      <c r="M83" s="41">
        <v>1</v>
      </c>
      <c r="N83" s="41">
        <v>1</v>
      </c>
      <c r="O83" s="41">
        <v>2</v>
      </c>
      <c r="P83" s="41">
        <v>2</v>
      </c>
      <c r="Q83" s="41">
        <v>1</v>
      </c>
      <c r="R83" s="41">
        <v>1</v>
      </c>
      <c r="S83" s="41">
        <v>2</v>
      </c>
      <c r="T83" s="41">
        <v>1</v>
      </c>
      <c r="U83" s="42">
        <v>1</v>
      </c>
      <c r="V83" s="42">
        <v>1</v>
      </c>
      <c r="W83" s="42">
        <v>1</v>
      </c>
      <c r="X83" s="42">
        <v>1</v>
      </c>
      <c r="Y83" s="42">
        <v>1</v>
      </c>
      <c r="Z83" s="42">
        <v>2</v>
      </c>
      <c r="AA83" s="42">
        <v>1</v>
      </c>
      <c r="AB83" s="42">
        <v>1</v>
      </c>
      <c r="AC83" s="42">
        <v>1</v>
      </c>
      <c r="AD83" s="42"/>
      <c r="AE83" s="42"/>
      <c r="AF83" s="42"/>
      <c r="AG83" s="42"/>
      <c r="AH83" s="42"/>
      <c r="AI83" s="38">
        <f t="shared" si="2"/>
        <v>32</v>
      </c>
      <c r="AJ83" s="69">
        <f t="shared" si="3"/>
        <v>1.2307692307692308</v>
      </c>
      <c r="AK83" s="96"/>
      <c r="AL83" s="92"/>
    </row>
    <row r="84" spans="1:38" ht="15.75" thickBot="1" x14ac:dyDescent="0.3">
      <c r="A84" s="124"/>
      <c r="B84" s="113" t="s">
        <v>31</v>
      </c>
      <c r="C84" s="43">
        <v>80</v>
      </c>
      <c r="D84" s="43">
        <v>2</v>
      </c>
      <c r="E84" s="43">
        <v>1</v>
      </c>
      <c r="F84" s="43">
        <v>1</v>
      </c>
      <c r="G84" s="43">
        <v>1</v>
      </c>
      <c r="H84" s="43">
        <v>1</v>
      </c>
      <c r="I84" s="43">
        <v>2</v>
      </c>
      <c r="J84" s="43">
        <v>1</v>
      </c>
      <c r="K84" s="43">
        <v>1</v>
      </c>
      <c r="L84" s="43">
        <v>2</v>
      </c>
      <c r="M84" s="43">
        <v>2</v>
      </c>
      <c r="N84" s="43">
        <v>1</v>
      </c>
      <c r="O84" s="43">
        <v>1</v>
      </c>
      <c r="P84" s="43">
        <v>2</v>
      </c>
      <c r="Q84" s="43">
        <v>1</v>
      </c>
      <c r="R84" s="43">
        <v>1</v>
      </c>
      <c r="S84" s="43">
        <v>2</v>
      </c>
      <c r="T84" s="43">
        <v>2</v>
      </c>
      <c r="U84" s="39">
        <v>1</v>
      </c>
      <c r="V84" s="39">
        <v>1</v>
      </c>
      <c r="W84" s="39">
        <v>1</v>
      </c>
      <c r="X84" s="39">
        <v>1</v>
      </c>
      <c r="Y84" s="39">
        <v>1</v>
      </c>
      <c r="Z84" s="39">
        <v>1</v>
      </c>
      <c r="AA84" s="39">
        <v>1</v>
      </c>
      <c r="AB84" s="39">
        <v>1</v>
      </c>
      <c r="AC84" s="39">
        <v>1</v>
      </c>
      <c r="AD84" s="39"/>
      <c r="AE84" s="39"/>
      <c r="AF84" s="39"/>
      <c r="AG84" s="39"/>
      <c r="AH84" s="39"/>
      <c r="AI84" s="38">
        <f t="shared" si="2"/>
        <v>33</v>
      </c>
      <c r="AJ84" s="69">
        <f t="shared" si="3"/>
        <v>1.2692307692307692</v>
      </c>
      <c r="AK84" s="94">
        <f>(AJ84+AJ85+AJ86+AJ87+AJ88+AJ89+AJ90)/7/2*100</f>
        <v>64.010989010989022</v>
      </c>
      <c r="AL84" s="92"/>
    </row>
    <row r="85" spans="1:38" ht="15.75" thickBot="1" x14ac:dyDescent="0.3">
      <c r="A85" s="124"/>
      <c r="B85" s="115"/>
      <c r="C85" s="3">
        <v>81</v>
      </c>
      <c r="D85" s="3">
        <v>2</v>
      </c>
      <c r="E85" s="3">
        <v>1</v>
      </c>
      <c r="F85" s="3">
        <v>1</v>
      </c>
      <c r="G85" s="3">
        <v>1</v>
      </c>
      <c r="H85" s="3">
        <v>1</v>
      </c>
      <c r="I85" s="3">
        <v>2</v>
      </c>
      <c r="J85" s="3">
        <v>1</v>
      </c>
      <c r="K85" s="3">
        <v>1</v>
      </c>
      <c r="L85" s="3">
        <v>2</v>
      </c>
      <c r="M85" s="3">
        <v>2</v>
      </c>
      <c r="N85" s="3">
        <v>2</v>
      </c>
      <c r="O85" s="3">
        <v>1</v>
      </c>
      <c r="P85" s="3">
        <v>2</v>
      </c>
      <c r="Q85" s="3">
        <v>1</v>
      </c>
      <c r="R85" s="3">
        <v>1</v>
      </c>
      <c r="S85" s="3">
        <v>2</v>
      </c>
      <c r="T85" s="3">
        <v>1</v>
      </c>
      <c r="U85" s="35">
        <v>1</v>
      </c>
      <c r="V85" s="35">
        <v>1</v>
      </c>
      <c r="W85" s="35">
        <v>1</v>
      </c>
      <c r="X85" s="35">
        <v>1</v>
      </c>
      <c r="Y85" s="35">
        <v>1</v>
      </c>
      <c r="Z85" s="35">
        <v>2</v>
      </c>
      <c r="AA85" s="35">
        <v>1</v>
      </c>
      <c r="AB85" s="35">
        <v>1</v>
      </c>
      <c r="AC85" s="35">
        <v>1</v>
      </c>
      <c r="AD85" s="35"/>
      <c r="AE85" s="35"/>
      <c r="AF85" s="35"/>
      <c r="AG85" s="35"/>
      <c r="AH85" s="35"/>
      <c r="AI85" s="38">
        <f t="shared" si="2"/>
        <v>34</v>
      </c>
      <c r="AJ85" s="69">
        <f t="shared" si="3"/>
        <v>1.3076923076923077</v>
      </c>
      <c r="AK85" s="95"/>
      <c r="AL85" s="92"/>
    </row>
    <row r="86" spans="1:38" ht="15.75" thickBot="1" x14ac:dyDescent="0.3">
      <c r="A86" s="124"/>
      <c r="B86" s="115"/>
      <c r="C86" s="3">
        <v>82</v>
      </c>
      <c r="D86" s="3">
        <v>2</v>
      </c>
      <c r="E86" s="3">
        <v>1</v>
      </c>
      <c r="F86" s="3">
        <v>1</v>
      </c>
      <c r="G86" s="3">
        <v>1</v>
      </c>
      <c r="H86" s="3">
        <v>1</v>
      </c>
      <c r="I86" s="3">
        <v>2</v>
      </c>
      <c r="J86" s="3">
        <v>1</v>
      </c>
      <c r="K86" s="3">
        <v>1</v>
      </c>
      <c r="L86" s="3">
        <v>2</v>
      </c>
      <c r="M86" s="3">
        <v>1</v>
      </c>
      <c r="N86" s="3">
        <v>1</v>
      </c>
      <c r="O86" s="3">
        <v>1</v>
      </c>
      <c r="P86" s="3">
        <v>2</v>
      </c>
      <c r="Q86" s="3">
        <v>1</v>
      </c>
      <c r="R86" s="3">
        <v>1</v>
      </c>
      <c r="S86" s="3">
        <v>1</v>
      </c>
      <c r="T86" s="3">
        <v>2</v>
      </c>
      <c r="U86" s="35">
        <v>1</v>
      </c>
      <c r="V86" s="35">
        <v>1</v>
      </c>
      <c r="W86" s="35">
        <v>1</v>
      </c>
      <c r="X86" s="35">
        <v>1</v>
      </c>
      <c r="Y86" s="35">
        <v>1</v>
      </c>
      <c r="Z86" s="35">
        <v>1</v>
      </c>
      <c r="AA86" s="35">
        <v>1</v>
      </c>
      <c r="AB86" s="35">
        <v>1</v>
      </c>
      <c r="AC86" s="35">
        <v>1</v>
      </c>
      <c r="AD86" s="35"/>
      <c r="AE86" s="35"/>
      <c r="AF86" s="35"/>
      <c r="AG86" s="35"/>
      <c r="AH86" s="35"/>
      <c r="AI86" s="38">
        <f t="shared" si="2"/>
        <v>31</v>
      </c>
      <c r="AJ86" s="69">
        <f t="shared" si="3"/>
        <v>1.1923076923076923</v>
      </c>
      <c r="AK86" s="95"/>
      <c r="AL86" s="92"/>
    </row>
    <row r="87" spans="1:38" ht="15.75" thickBot="1" x14ac:dyDescent="0.3">
      <c r="A87" s="124"/>
      <c r="B87" s="115"/>
      <c r="C87" s="3">
        <v>83</v>
      </c>
      <c r="D87" s="3">
        <v>2</v>
      </c>
      <c r="E87" s="3">
        <v>1</v>
      </c>
      <c r="F87" s="3">
        <v>1</v>
      </c>
      <c r="G87" s="3">
        <v>1</v>
      </c>
      <c r="H87" s="3">
        <v>1</v>
      </c>
      <c r="I87" s="3">
        <v>2</v>
      </c>
      <c r="J87" s="3">
        <v>1</v>
      </c>
      <c r="K87" s="3">
        <v>1</v>
      </c>
      <c r="L87" s="3">
        <v>2</v>
      </c>
      <c r="M87" s="3">
        <v>1</v>
      </c>
      <c r="N87" s="3">
        <v>2</v>
      </c>
      <c r="O87" s="3">
        <v>1</v>
      </c>
      <c r="P87" s="3">
        <v>2</v>
      </c>
      <c r="Q87" s="3">
        <v>1</v>
      </c>
      <c r="R87" s="3">
        <v>2</v>
      </c>
      <c r="S87" s="3">
        <v>1</v>
      </c>
      <c r="T87" s="3">
        <v>1</v>
      </c>
      <c r="U87" s="35">
        <v>1</v>
      </c>
      <c r="V87" s="35">
        <v>1</v>
      </c>
      <c r="W87" s="35">
        <v>1</v>
      </c>
      <c r="X87" s="35">
        <v>1</v>
      </c>
      <c r="Y87" s="35">
        <v>1</v>
      </c>
      <c r="Z87" s="35">
        <v>1</v>
      </c>
      <c r="AA87" s="35">
        <v>1</v>
      </c>
      <c r="AB87" s="35">
        <v>1</v>
      </c>
      <c r="AC87" s="35">
        <v>1</v>
      </c>
      <c r="AD87" s="35"/>
      <c r="AE87" s="35"/>
      <c r="AF87" s="35"/>
      <c r="AG87" s="35"/>
      <c r="AH87" s="35"/>
      <c r="AI87" s="38">
        <f t="shared" si="2"/>
        <v>32</v>
      </c>
      <c r="AJ87" s="69">
        <f t="shared" si="3"/>
        <v>1.2307692307692308</v>
      </c>
      <c r="AK87" s="95"/>
      <c r="AL87" s="92"/>
    </row>
    <row r="88" spans="1:38" ht="15.75" thickBot="1" x14ac:dyDescent="0.3">
      <c r="A88" s="124"/>
      <c r="B88" s="115"/>
      <c r="C88" s="3">
        <v>84</v>
      </c>
      <c r="D88" s="3">
        <v>2</v>
      </c>
      <c r="E88" s="3">
        <v>1</v>
      </c>
      <c r="F88" s="3">
        <v>1</v>
      </c>
      <c r="G88" s="3">
        <v>1</v>
      </c>
      <c r="H88" s="3">
        <v>1</v>
      </c>
      <c r="I88" s="3">
        <v>2</v>
      </c>
      <c r="J88" s="3">
        <v>1</v>
      </c>
      <c r="K88" s="3">
        <v>1</v>
      </c>
      <c r="L88" s="3">
        <v>2</v>
      </c>
      <c r="M88" s="3">
        <v>1</v>
      </c>
      <c r="N88" s="3">
        <v>1</v>
      </c>
      <c r="O88" s="3">
        <v>2</v>
      </c>
      <c r="P88" s="3">
        <v>2</v>
      </c>
      <c r="Q88" s="3">
        <v>1</v>
      </c>
      <c r="R88" s="3">
        <v>2</v>
      </c>
      <c r="S88" s="3">
        <v>1</v>
      </c>
      <c r="T88" s="3">
        <v>2</v>
      </c>
      <c r="U88" s="35">
        <v>1</v>
      </c>
      <c r="V88" s="35">
        <v>1</v>
      </c>
      <c r="W88" s="35">
        <v>1</v>
      </c>
      <c r="X88" s="35">
        <v>1</v>
      </c>
      <c r="Y88" s="35">
        <v>1</v>
      </c>
      <c r="Z88" s="35">
        <v>1</v>
      </c>
      <c r="AA88" s="35">
        <v>1</v>
      </c>
      <c r="AB88" s="35">
        <v>1</v>
      </c>
      <c r="AC88" s="35">
        <v>1</v>
      </c>
      <c r="AD88" s="35"/>
      <c r="AE88" s="35"/>
      <c r="AF88" s="35"/>
      <c r="AG88" s="35"/>
      <c r="AH88" s="35"/>
      <c r="AI88" s="38">
        <f t="shared" si="2"/>
        <v>33</v>
      </c>
      <c r="AJ88" s="69">
        <f t="shared" si="3"/>
        <v>1.2692307692307692</v>
      </c>
      <c r="AK88" s="95"/>
      <c r="AL88" s="92"/>
    </row>
    <row r="89" spans="1:38" ht="15.75" thickBot="1" x14ac:dyDescent="0.3">
      <c r="A89" s="124"/>
      <c r="B89" s="115"/>
      <c r="C89" s="3">
        <v>85</v>
      </c>
      <c r="D89" s="3">
        <v>2</v>
      </c>
      <c r="E89" s="3">
        <v>1</v>
      </c>
      <c r="F89" s="3">
        <v>2</v>
      </c>
      <c r="G89" s="3">
        <v>1</v>
      </c>
      <c r="H89" s="3">
        <v>1</v>
      </c>
      <c r="I89" s="3">
        <v>2</v>
      </c>
      <c r="J89" s="3">
        <v>1</v>
      </c>
      <c r="K89" s="3">
        <v>2</v>
      </c>
      <c r="L89" s="3">
        <v>2</v>
      </c>
      <c r="M89" s="3">
        <v>1</v>
      </c>
      <c r="N89" s="3">
        <v>2</v>
      </c>
      <c r="O89" s="3">
        <v>2</v>
      </c>
      <c r="P89" s="3">
        <v>1</v>
      </c>
      <c r="Q89" s="3">
        <v>1</v>
      </c>
      <c r="R89" s="3">
        <v>2</v>
      </c>
      <c r="S89" s="3">
        <v>1</v>
      </c>
      <c r="T89" s="3">
        <v>2</v>
      </c>
      <c r="U89" s="35">
        <v>1</v>
      </c>
      <c r="V89" s="35">
        <v>2</v>
      </c>
      <c r="W89" s="35">
        <v>1</v>
      </c>
      <c r="X89" s="35">
        <v>1</v>
      </c>
      <c r="Y89" s="35">
        <v>1</v>
      </c>
      <c r="Z89" s="35">
        <v>1</v>
      </c>
      <c r="AA89" s="35">
        <v>1</v>
      </c>
      <c r="AB89" s="35">
        <v>1</v>
      </c>
      <c r="AC89" s="35">
        <v>1</v>
      </c>
      <c r="AD89" s="35"/>
      <c r="AE89" s="35"/>
      <c r="AF89" s="35"/>
      <c r="AG89" s="35"/>
      <c r="AH89" s="35"/>
      <c r="AI89" s="38">
        <f t="shared" si="2"/>
        <v>36</v>
      </c>
      <c r="AJ89" s="69">
        <f t="shared" si="3"/>
        <v>1.3846153846153846</v>
      </c>
      <c r="AK89" s="95"/>
      <c r="AL89" s="92"/>
    </row>
    <row r="90" spans="1:38" ht="15.75" thickBot="1" x14ac:dyDescent="0.3">
      <c r="A90" s="124"/>
      <c r="B90" s="114"/>
      <c r="C90" s="41">
        <v>86</v>
      </c>
      <c r="D90" s="41">
        <v>2</v>
      </c>
      <c r="E90" s="41">
        <v>1</v>
      </c>
      <c r="F90" s="41">
        <v>2</v>
      </c>
      <c r="G90" s="41">
        <v>1</v>
      </c>
      <c r="H90" s="41">
        <v>1</v>
      </c>
      <c r="I90" s="41">
        <v>2</v>
      </c>
      <c r="J90" s="41">
        <v>1</v>
      </c>
      <c r="K90" s="41">
        <v>2</v>
      </c>
      <c r="L90" s="41">
        <v>2</v>
      </c>
      <c r="M90" s="41">
        <v>1</v>
      </c>
      <c r="N90" s="41">
        <v>2</v>
      </c>
      <c r="O90" s="41">
        <v>1</v>
      </c>
      <c r="P90" s="41">
        <v>1</v>
      </c>
      <c r="Q90" s="41">
        <v>1</v>
      </c>
      <c r="R90" s="41">
        <v>2</v>
      </c>
      <c r="S90" s="41">
        <v>1</v>
      </c>
      <c r="T90" s="41">
        <v>1</v>
      </c>
      <c r="U90" s="42">
        <v>1</v>
      </c>
      <c r="V90" s="42">
        <v>2</v>
      </c>
      <c r="W90" s="42">
        <v>1</v>
      </c>
      <c r="X90" s="42">
        <v>1</v>
      </c>
      <c r="Y90" s="42">
        <v>1</v>
      </c>
      <c r="Z90" s="42">
        <v>1</v>
      </c>
      <c r="AA90" s="42">
        <v>1</v>
      </c>
      <c r="AB90" s="42">
        <v>1</v>
      </c>
      <c r="AC90" s="42">
        <v>1</v>
      </c>
      <c r="AD90" s="42"/>
      <c r="AE90" s="42"/>
      <c r="AF90" s="42"/>
      <c r="AG90" s="42"/>
      <c r="AH90" s="42"/>
      <c r="AI90" s="38">
        <f t="shared" si="2"/>
        <v>34</v>
      </c>
      <c r="AJ90" s="69">
        <f t="shared" si="3"/>
        <v>1.3076923076923077</v>
      </c>
      <c r="AK90" s="96"/>
      <c r="AL90" s="92"/>
    </row>
    <row r="91" spans="1:38" ht="15.75" thickBot="1" x14ac:dyDescent="0.3">
      <c r="A91" s="124"/>
      <c r="B91" s="113" t="s">
        <v>32</v>
      </c>
      <c r="C91" s="43">
        <v>87</v>
      </c>
      <c r="D91" s="43">
        <v>2</v>
      </c>
      <c r="E91" s="43">
        <v>1</v>
      </c>
      <c r="F91" s="43">
        <v>2</v>
      </c>
      <c r="G91" s="43">
        <v>1</v>
      </c>
      <c r="H91" s="43">
        <v>1</v>
      </c>
      <c r="I91" s="43">
        <v>1</v>
      </c>
      <c r="J91" s="43">
        <v>1</v>
      </c>
      <c r="K91" s="43">
        <v>2</v>
      </c>
      <c r="L91" s="43">
        <v>2</v>
      </c>
      <c r="M91" s="43">
        <v>1</v>
      </c>
      <c r="N91" s="43">
        <v>2</v>
      </c>
      <c r="O91" s="43">
        <v>2</v>
      </c>
      <c r="P91" s="43">
        <v>1</v>
      </c>
      <c r="Q91" s="43">
        <v>1</v>
      </c>
      <c r="R91" s="43">
        <v>2</v>
      </c>
      <c r="S91" s="43">
        <v>1</v>
      </c>
      <c r="T91" s="43">
        <v>2</v>
      </c>
      <c r="U91" s="39">
        <v>1</v>
      </c>
      <c r="V91" s="39">
        <v>2</v>
      </c>
      <c r="W91" s="39">
        <v>1</v>
      </c>
      <c r="X91" s="39">
        <v>1</v>
      </c>
      <c r="Y91" s="39">
        <v>1</v>
      </c>
      <c r="Z91" s="39">
        <v>1</v>
      </c>
      <c r="AA91" s="39">
        <v>1</v>
      </c>
      <c r="AB91" s="39">
        <v>1</v>
      </c>
      <c r="AC91" s="39">
        <v>1</v>
      </c>
      <c r="AD91" s="39"/>
      <c r="AE91" s="39"/>
      <c r="AF91" s="39"/>
      <c r="AG91" s="39"/>
      <c r="AH91" s="39"/>
      <c r="AI91" s="38">
        <f t="shared" si="2"/>
        <v>35</v>
      </c>
      <c r="AJ91" s="69">
        <f t="shared" si="3"/>
        <v>1.3461538461538463</v>
      </c>
      <c r="AK91" s="94">
        <f>(AJ91+AJ92)/2/2*100</f>
        <v>68.269230769230774</v>
      </c>
      <c r="AL91" s="92"/>
    </row>
    <row r="92" spans="1:38" ht="15.75" thickBot="1" x14ac:dyDescent="0.3">
      <c r="A92" s="124"/>
      <c r="B92" s="114"/>
      <c r="C92" s="41">
        <v>88</v>
      </c>
      <c r="D92" s="41">
        <v>2</v>
      </c>
      <c r="E92" s="41">
        <v>1</v>
      </c>
      <c r="F92" s="41">
        <v>2</v>
      </c>
      <c r="G92" s="41">
        <v>1</v>
      </c>
      <c r="H92" s="41">
        <v>1</v>
      </c>
      <c r="I92" s="41">
        <v>2</v>
      </c>
      <c r="J92" s="41">
        <v>1</v>
      </c>
      <c r="K92" s="41">
        <v>2</v>
      </c>
      <c r="L92" s="41">
        <v>2</v>
      </c>
      <c r="M92" s="41">
        <v>2</v>
      </c>
      <c r="N92" s="41">
        <v>2</v>
      </c>
      <c r="O92" s="41">
        <v>1</v>
      </c>
      <c r="P92" s="41">
        <v>2</v>
      </c>
      <c r="Q92" s="41">
        <v>1</v>
      </c>
      <c r="R92" s="41">
        <v>2</v>
      </c>
      <c r="S92" s="41">
        <v>1</v>
      </c>
      <c r="T92" s="41">
        <v>1</v>
      </c>
      <c r="U92" s="42">
        <v>1</v>
      </c>
      <c r="V92" s="42">
        <v>2</v>
      </c>
      <c r="W92" s="42">
        <v>1</v>
      </c>
      <c r="X92" s="42">
        <v>1</v>
      </c>
      <c r="Y92" s="42">
        <v>1</v>
      </c>
      <c r="Z92" s="42">
        <v>1</v>
      </c>
      <c r="AA92" s="42">
        <v>1</v>
      </c>
      <c r="AB92" s="42">
        <v>1</v>
      </c>
      <c r="AC92" s="42">
        <v>1</v>
      </c>
      <c r="AD92" s="42"/>
      <c r="AE92" s="42"/>
      <c r="AF92" s="42"/>
      <c r="AG92" s="42"/>
      <c r="AH92" s="42"/>
      <c r="AI92" s="38">
        <f t="shared" si="2"/>
        <v>36</v>
      </c>
      <c r="AJ92" s="69">
        <f t="shared" si="3"/>
        <v>1.3846153846153846</v>
      </c>
      <c r="AK92" s="96"/>
      <c r="AL92" s="92"/>
    </row>
    <row r="93" spans="1:38" ht="15" customHeight="1" thickBot="1" x14ac:dyDescent="0.3">
      <c r="A93" s="124"/>
      <c r="B93" s="151" t="s">
        <v>33</v>
      </c>
      <c r="C93" s="43">
        <v>89</v>
      </c>
      <c r="D93" s="43">
        <v>1</v>
      </c>
      <c r="E93" s="43">
        <v>2</v>
      </c>
      <c r="F93" s="43">
        <v>2</v>
      </c>
      <c r="G93" s="43">
        <v>1</v>
      </c>
      <c r="H93" s="43">
        <v>1</v>
      </c>
      <c r="I93" s="43">
        <v>2</v>
      </c>
      <c r="J93" s="43">
        <v>1</v>
      </c>
      <c r="K93" s="43">
        <v>2</v>
      </c>
      <c r="L93" s="43">
        <v>2</v>
      </c>
      <c r="M93" s="43">
        <v>2</v>
      </c>
      <c r="N93" s="43">
        <v>1</v>
      </c>
      <c r="O93" s="43">
        <v>2</v>
      </c>
      <c r="P93" s="43">
        <v>1</v>
      </c>
      <c r="Q93" s="43">
        <v>1</v>
      </c>
      <c r="R93" s="43">
        <v>2</v>
      </c>
      <c r="S93" s="43">
        <v>2</v>
      </c>
      <c r="T93" s="43">
        <v>1</v>
      </c>
      <c r="U93" s="39">
        <v>1</v>
      </c>
      <c r="V93" s="39">
        <v>2</v>
      </c>
      <c r="W93" s="39">
        <v>1</v>
      </c>
      <c r="X93" s="39">
        <v>1</v>
      </c>
      <c r="Y93" s="39">
        <v>1</v>
      </c>
      <c r="Z93" s="39">
        <v>1</v>
      </c>
      <c r="AA93" s="39">
        <v>1</v>
      </c>
      <c r="AB93" s="39">
        <v>1</v>
      </c>
      <c r="AC93" s="39">
        <v>1</v>
      </c>
      <c r="AD93" s="39"/>
      <c r="AE93" s="39"/>
      <c r="AF93" s="39"/>
      <c r="AG93" s="39"/>
      <c r="AH93" s="39"/>
      <c r="AI93" s="38">
        <f t="shared" si="2"/>
        <v>36</v>
      </c>
      <c r="AJ93" s="69">
        <f t="shared" si="3"/>
        <v>1.3846153846153846</v>
      </c>
      <c r="AK93" s="94">
        <f>(AJ93+AJ94)/2/2*100</f>
        <v>69.230769230769226</v>
      </c>
      <c r="AL93" s="92"/>
    </row>
    <row r="94" spans="1:38" ht="15" customHeight="1" thickBot="1" x14ac:dyDescent="0.3">
      <c r="A94" s="125"/>
      <c r="B94" s="152"/>
      <c r="C94" s="41">
        <v>90</v>
      </c>
      <c r="D94" s="41">
        <v>2</v>
      </c>
      <c r="E94" s="41">
        <v>2</v>
      </c>
      <c r="F94" s="41">
        <v>2</v>
      </c>
      <c r="G94" s="41">
        <v>1</v>
      </c>
      <c r="H94" s="41">
        <v>1</v>
      </c>
      <c r="I94" s="41">
        <v>2</v>
      </c>
      <c r="J94" s="41">
        <v>1</v>
      </c>
      <c r="K94" s="41">
        <v>2</v>
      </c>
      <c r="L94" s="41">
        <v>2</v>
      </c>
      <c r="M94" s="41">
        <v>1</v>
      </c>
      <c r="N94" s="41">
        <v>2</v>
      </c>
      <c r="O94" s="41">
        <v>2</v>
      </c>
      <c r="P94" s="41">
        <v>1</v>
      </c>
      <c r="Q94" s="41">
        <v>1</v>
      </c>
      <c r="R94" s="41">
        <v>2</v>
      </c>
      <c r="S94" s="41">
        <v>2</v>
      </c>
      <c r="T94" s="41">
        <v>1</v>
      </c>
      <c r="U94" s="42">
        <v>1</v>
      </c>
      <c r="V94" s="42">
        <v>1</v>
      </c>
      <c r="W94" s="42">
        <v>1</v>
      </c>
      <c r="X94" s="42">
        <v>1</v>
      </c>
      <c r="Y94" s="42">
        <v>1</v>
      </c>
      <c r="Z94" s="42">
        <v>1</v>
      </c>
      <c r="AA94" s="42">
        <v>1</v>
      </c>
      <c r="AB94" s="42">
        <v>1</v>
      </c>
      <c r="AC94" s="42">
        <v>1</v>
      </c>
      <c r="AD94" s="42"/>
      <c r="AE94" s="42"/>
      <c r="AF94" s="42"/>
      <c r="AG94" s="42"/>
      <c r="AH94" s="42"/>
      <c r="AI94" s="38">
        <f t="shared" si="2"/>
        <v>36</v>
      </c>
      <c r="AJ94" s="69">
        <f t="shared" si="3"/>
        <v>1.3846153846153846</v>
      </c>
      <c r="AK94" s="96"/>
      <c r="AL94" s="92"/>
    </row>
    <row r="95" spans="1:38" ht="15" customHeight="1" thickBot="1" x14ac:dyDescent="0.3">
      <c r="A95" s="148"/>
      <c r="B95" s="149"/>
      <c r="C95" s="46">
        <v>91</v>
      </c>
      <c r="D95" s="43">
        <v>1</v>
      </c>
      <c r="E95" s="43">
        <v>2</v>
      </c>
      <c r="F95" s="43">
        <v>2</v>
      </c>
      <c r="G95" s="43">
        <v>1</v>
      </c>
      <c r="H95" s="43">
        <v>1</v>
      </c>
      <c r="I95" s="43">
        <v>1</v>
      </c>
      <c r="J95" s="43">
        <v>2</v>
      </c>
      <c r="K95" s="43">
        <v>1</v>
      </c>
      <c r="L95" s="43">
        <v>1</v>
      </c>
      <c r="M95" s="43">
        <v>2</v>
      </c>
      <c r="N95" s="43">
        <v>2</v>
      </c>
      <c r="O95" s="43">
        <v>1</v>
      </c>
      <c r="P95" s="43">
        <v>1</v>
      </c>
      <c r="Q95" s="43">
        <v>1</v>
      </c>
      <c r="R95" s="43">
        <v>2</v>
      </c>
      <c r="S95" s="43">
        <v>2</v>
      </c>
      <c r="T95" s="43">
        <v>2</v>
      </c>
      <c r="U95" s="43">
        <v>2</v>
      </c>
      <c r="V95" s="43">
        <v>1</v>
      </c>
      <c r="W95" s="43">
        <v>1</v>
      </c>
      <c r="X95" s="43">
        <v>1</v>
      </c>
      <c r="Y95" s="43">
        <v>1</v>
      </c>
      <c r="Z95" s="43">
        <v>1</v>
      </c>
      <c r="AA95" s="43">
        <v>1</v>
      </c>
      <c r="AB95" s="43">
        <v>1</v>
      </c>
      <c r="AC95" s="43">
        <v>1</v>
      </c>
      <c r="AD95" s="43"/>
      <c r="AE95" s="43"/>
      <c r="AF95" s="43"/>
      <c r="AG95" s="43"/>
      <c r="AH95" s="43"/>
      <c r="AI95" s="38">
        <f t="shared" si="2"/>
        <v>35</v>
      </c>
      <c r="AJ95" s="69">
        <f t="shared" si="3"/>
        <v>1.3461538461538463</v>
      </c>
      <c r="AK95" s="94">
        <f>(AJ95+AJ96+AJ97)/3/2*100</f>
        <v>65.384615384615387</v>
      </c>
      <c r="AL95" s="92"/>
    </row>
    <row r="96" spans="1:38" ht="15" customHeight="1" thickBot="1" x14ac:dyDescent="0.3">
      <c r="A96" s="124"/>
      <c r="B96" s="149"/>
      <c r="C96" s="47">
        <v>92</v>
      </c>
      <c r="D96" s="3">
        <v>2</v>
      </c>
      <c r="E96" s="3">
        <v>2</v>
      </c>
      <c r="F96" s="3">
        <v>2</v>
      </c>
      <c r="G96" s="3">
        <v>1</v>
      </c>
      <c r="H96" s="3">
        <v>1</v>
      </c>
      <c r="I96" s="3">
        <v>1</v>
      </c>
      <c r="J96" s="3">
        <v>2</v>
      </c>
      <c r="K96" s="3">
        <v>1</v>
      </c>
      <c r="L96" s="3">
        <v>2</v>
      </c>
      <c r="M96" s="3">
        <v>1</v>
      </c>
      <c r="N96" s="3">
        <v>2</v>
      </c>
      <c r="O96" s="3">
        <v>1</v>
      </c>
      <c r="P96" s="3">
        <v>2</v>
      </c>
      <c r="Q96" s="3">
        <v>1</v>
      </c>
      <c r="R96" s="3">
        <v>1</v>
      </c>
      <c r="S96" s="3">
        <v>2</v>
      </c>
      <c r="T96" s="3">
        <v>1</v>
      </c>
      <c r="U96" s="3">
        <v>2</v>
      </c>
      <c r="V96" s="3">
        <v>1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3"/>
      <c r="AE96" s="3"/>
      <c r="AF96" s="3"/>
      <c r="AG96" s="3"/>
      <c r="AH96" s="3"/>
      <c r="AI96" s="38">
        <f t="shared" si="2"/>
        <v>35</v>
      </c>
      <c r="AJ96" s="69">
        <f t="shared" si="3"/>
        <v>1.3461538461538463</v>
      </c>
      <c r="AK96" s="95"/>
      <c r="AL96" s="92"/>
    </row>
    <row r="97" spans="1:38" ht="15" customHeight="1" thickBot="1" x14ac:dyDescent="0.3">
      <c r="A97" s="125"/>
      <c r="B97" s="150"/>
      <c r="C97" s="48">
        <v>93</v>
      </c>
      <c r="D97" s="45">
        <v>1</v>
      </c>
      <c r="E97" s="45">
        <v>2</v>
      </c>
      <c r="F97" s="45">
        <v>2</v>
      </c>
      <c r="G97" s="45">
        <v>1</v>
      </c>
      <c r="H97" s="45">
        <v>1</v>
      </c>
      <c r="I97" s="45">
        <v>1</v>
      </c>
      <c r="J97" s="45">
        <v>2</v>
      </c>
      <c r="K97" s="45">
        <v>1</v>
      </c>
      <c r="L97" s="45">
        <v>2</v>
      </c>
      <c r="M97" s="45">
        <v>1</v>
      </c>
      <c r="N97" s="45">
        <v>1</v>
      </c>
      <c r="O97" s="45">
        <v>1</v>
      </c>
      <c r="P97" s="45">
        <v>2</v>
      </c>
      <c r="Q97" s="45">
        <v>1</v>
      </c>
      <c r="R97" s="45">
        <v>1</v>
      </c>
      <c r="S97" s="45">
        <v>1</v>
      </c>
      <c r="T97" s="45">
        <v>2</v>
      </c>
      <c r="U97" s="45">
        <v>1</v>
      </c>
      <c r="V97" s="45">
        <v>1</v>
      </c>
      <c r="W97" s="45">
        <v>1</v>
      </c>
      <c r="X97" s="45">
        <v>1</v>
      </c>
      <c r="Y97" s="45">
        <v>1</v>
      </c>
      <c r="Z97" s="45">
        <v>1</v>
      </c>
      <c r="AA97" s="45">
        <v>1</v>
      </c>
      <c r="AB97" s="45">
        <v>1</v>
      </c>
      <c r="AC97" s="45">
        <v>1</v>
      </c>
      <c r="AD97" s="45"/>
      <c r="AE97" s="45"/>
      <c r="AF97" s="45"/>
      <c r="AG97" s="45"/>
      <c r="AH97" s="45"/>
      <c r="AI97" s="38">
        <f t="shared" si="2"/>
        <v>32</v>
      </c>
      <c r="AJ97" s="69">
        <f t="shared" si="3"/>
        <v>1.2307692307692308</v>
      </c>
      <c r="AK97" s="97"/>
      <c r="AL97" s="93"/>
    </row>
    <row r="98" spans="1:38" ht="15" customHeight="1" thickBot="1" x14ac:dyDescent="0.3">
      <c r="A98" s="34" t="s">
        <v>57</v>
      </c>
      <c r="B98" s="50"/>
      <c r="C98" s="51"/>
      <c r="D98" s="73">
        <f t="shared" ref="D98:AH98" si="4">SUM(D5:D97)</f>
        <v>116</v>
      </c>
      <c r="E98" s="73">
        <f t="shared" si="4"/>
        <v>159</v>
      </c>
      <c r="F98" s="73">
        <f t="shared" si="4"/>
        <v>154</v>
      </c>
      <c r="G98" s="73">
        <f t="shared" si="4"/>
        <v>93</v>
      </c>
      <c r="H98" s="73">
        <f t="shared" si="4"/>
        <v>93</v>
      </c>
      <c r="I98" s="73">
        <f t="shared" si="4"/>
        <v>151</v>
      </c>
      <c r="J98" s="73">
        <f t="shared" si="4"/>
        <v>163</v>
      </c>
      <c r="K98" s="73">
        <f t="shared" si="4"/>
        <v>112</v>
      </c>
      <c r="L98" s="73">
        <f t="shared" si="4"/>
        <v>155</v>
      </c>
      <c r="M98" s="73">
        <f t="shared" si="4"/>
        <v>176</v>
      </c>
      <c r="N98" s="73">
        <f t="shared" si="4"/>
        <v>140</v>
      </c>
      <c r="O98" s="73">
        <f t="shared" si="4"/>
        <v>162</v>
      </c>
      <c r="P98" s="73">
        <f t="shared" si="4"/>
        <v>180</v>
      </c>
      <c r="Q98" s="73">
        <f t="shared" si="4"/>
        <v>117</v>
      </c>
      <c r="R98" s="73">
        <f t="shared" si="4"/>
        <v>131</v>
      </c>
      <c r="S98" s="73">
        <f t="shared" si="4"/>
        <v>131</v>
      </c>
      <c r="T98" s="73">
        <f t="shared" si="4"/>
        <v>115</v>
      </c>
      <c r="U98" s="73">
        <f t="shared" si="4"/>
        <v>105</v>
      </c>
      <c r="V98" s="73">
        <f t="shared" si="4"/>
        <v>107</v>
      </c>
      <c r="W98" s="73">
        <f t="shared" si="4"/>
        <v>120</v>
      </c>
      <c r="X98" s="73">
        <f t="shared" si="4"/>
        <v>124</v>
      </c>
      <c r="Y98" s="73">
        <f t="shared" si="4"/>
        <v>95</v>
      </c>
      <c r="Z98" s="73">
        <f t="shared" si="4"/>
        <v>107</v>
      </c>
      <c r="AA98" s="73">
        <f t="shared" si="4"/>
        <v>98</v>
      </c>
      <c r="AB98" s="73">
        <f t="shared" si="4"/>
        <v>93</v>
      </c>
      <c r="AC98" s="73"/>
      <c r="AD98" s="73"/>
      <c r="AE98" s="73"/>
      <c r="AF98" s="73"/>
      <c r="AG98" s="73"/>
      <c r="AH98" s="73">
        <f t="shared" si="4"/>
        <v>0</v>
      </c>
      <c r="AI98" s="74"/>
      <c r="AJ98" s="75"/>
      <c r="AK98" s="71"/>
      <c r="AL98" s="59"/>
    </row>
    <row r="99" spans="1:38" ht="15" customHeight="1" thickBot="1" x14ac:dyDescent="0.3">
      <c r="A99" s="34" t="s">
        <v>58</v>
      </c>
      <c r="B99" s="50"/>
      <c r="C99" s="51"/>
      <c r="D99" s="3">
        <f>D98/186</f>
        <v>0.62365591397849462</v>
      </c>
      <c r="E99" s="3">
        <f t="shared" ref="E99:AH99" si="5">E98/186</f>
        <v>0.85483870967741937</v>
      </c>
      <c r="F99" s="3">
        <f t="shared" si="5"/>
        <v>0.82795698924731187</v>
      </c>
      <c r="G99" s="3">
        <f t="shared" si="5"/>
        <v>0.5</v>
      </c>
      <c r="H99" s="3">
        <f t="shared" si="5"/>
        <v>0.5</v>
      </c>
      <c r="I99" s="3">
        <f t="shared" si="5"/>
        <v>0.81182795698924726</v>
      </c>
      <c r="J99" s="3">
        <f t="shared" si="5"/>
        <v>0.87634408602150538</v>
      </c>
      <c r="K99" s="3">
        <f t="shared" si="5"/>
        <v>0.60215053763440862</v>
      </c>
      <c r="L99" s="3">
        <f t="shared" si="5"/>
        <v>0.83333333333333337</v>
      </c>
      <c r="M99" s="3">
        <f t="shared" si="5"/>
        <v>0.94623655913978499</v>
      </c>
      <c r="N99" s="3">
        <f t="shared" si="5"/>
        <v>0.75268817204301075</v>
      </c>
      <c r="O99" s="3">
        <f t="shared" si="5"/>
        <v>0.87096774193548387</v>
      </c>
      <c r="P99" s="3">
        <f t="shared" si="5"/>
        <v>0.967741935483871</v>
      </c>
      <c r="Q99" s="3">
        <f t="shared" si="5"/>
        <v>0.62903225806451613</v>
      </c>
      <c r="R99" s="3">
        <f t="shared" si="5"/>
        <v>0.70430107526881724</v>
      </c>
      <c r="S99" s="3">
        <f t="shared" si="5"/>
        <v>0.70430107526881724</v>
      </c>
      <c r="T99" s="3">
        <f t="shared" si="5"/>
        <v>0.61827956989247312</v>
      </c>
      <c r="U99" s="3">
        <f t="shared" si="5"/>
        <v>0.56451612903225812</v>
      </c>
      <c r="V99" s="3">
        <f t="shared" si="5"/>
        <v>0.57526881720430112</v>
      </c>
      <c r="W99" s="3">
        <f t="shared" si="5"/>
        <v>0.64516129032258063</v>
      </c>
      <c r="X99" s="3">
        <f t="shared" si="5"/>
        <v>0.66666666666666663</v>
      </c>
      <c r="Y99" s="3">
        <f t="shared" si="5"/>
        <v>0.510752688172043</v>
      </c>
      <c r="Z99" s="3">
        <f t="shared" si="5"/>
        <v>0.57526881720430112</v>
      </c>
      <c r="AA99" s="3">
        <f t="shared" si="5"/>
        <v>0.5268817204301075</v>
      </c>
      <c r="AB99" s="3">
        <f t="shared" si="5"/>
        <v>0.5</v>
      </c>
      <c r="AC99" s="3"/>
      <c r="AD99" s="3"/>
      <c r="AE99" s="3"/>
      <c r="AF99" s="3"/>
      <c r="AG99" s="3"/>
      <c r="AH99" s="3">
        <f t="shared" si="5"/>
        <v>0</v>
      </c>
      <c r="AI99" s="38"/>
      <c r="AJ99" s="69"/>
      <c r="AK99" s="71"/>
      <c r="AL99" s="52"/>
    </row>
    <row r="100" spans="1:38" x14ac:dyDescent="0.25">
      <c r="A100" s="140" t="s">
        <v>62</v>
      </c>
      <c r="B100" s="140"/>
      <c r="C100" s="141"/>
      <c r="D100" s="3">
        <f>D98/186*100</f>
        <v>62.365591397849464</v>
      </c>
      <c r="E100" s="3">
        <f t="shared" ref="E100:AH100" si="6">E98/186*100</f>
        <v>85.483870967741936</v>
      </c>
      <c r="F100" s="3">
        <f t="shared" si="6"/>
        <v>82.795698924731184</v>
      </c>
      <c r="G100" s="3">
        <f t="shared" si="6"/>
        <v>50</v>
      </c>
      <c r="H100" s="3">
        <f t="shared" si="6"/>
        <v>50</v>
      </c>
      <c r="I100" s="3">
        <f t="shared" si="6"/>
        <v>81.182795698924721</v>
      </c>
      <c r="J100" s="3">
        <f t="shared" si="6"/>
        <v>87.634408602150543</v>
      </c>
      <c r="K100" s="3">
        <f t="shared" si="6"/>
        <v>60.215053763440864</v>
      </c>
      <c r="L100" s="3">
        <f t="shared" si="6"/>
        <v>83.333333333333343</v>
      </c>
      <c r="M100" s="3">
        <f t="shared" si="6"/>
        <v>94.623655913978496</v>
      </c>
      <c r="N100" s="3">
        <f t="shared" si="6"/>
        <v>75.268817204301072</v>
      </c>
      <c r="O100" s="3">
        <f t="shared" si="6"/>
        <v>87.096774193548384</v>
      </c>
      <c r="P100" s="78">
        <f t="shared" si="6"/>
        <v>96.774193548387103</v>
      </c>
      <c r="Q100" s="3">
        <f t="shared" si="6"/>
        <v>62.903225806451616</v>
      </c>
      <c r="R100" s="3">
        <f t="shared" si="6"/>
        <v>70.430107526881727</v>
      </c>
      <c r="S100" s="3">
        <f t="shared" si="6"/>
        <v>70.430107526881727</v>
      </c>
      <c r="T100" s="3">
        <f t="shared" si="6"/>
        <v>61.827956989247312</v>
      </c>
      <c r="U100" s="3">
        <f t="shared" si="6"/>
        <v>56.451612903225815</v>
      </c>
      <c r="V100" s="3">
        <f t="shared" si="6"/>
        <v>57.526881720430111</v>
      </c>
      <c r="W100" s="3">
        <f t="shared" si="6"/>
        <v>64.516129032258064</v>
      </c>
      <c r="X100" s="3">
        <f t="shared" si="6"/>
        <v>66.666666666666657</v>
      </c>
      <c r="Y100" s="3">
        <f t="shared" si="6"/>
        <v>51.075268817204304</v>
      </c>
      <c r="Z100" s="3">
        <f t="shared" si="6"/>
        <v>57.526881720430111</v>
      </c>
      <c r="AA100" s="3">
        <f t="shared" si="6"/>
        <v>52.688172043010752</v>
      </c>
      <c r="AB100" s="3">
        <f t="shared" si="6"/>
        <v>50</v>
      </c>
      <c r="AC100" s="3"/>
      <c r="AD100" s="3"/>
      <c r="AE100" s="3"/>
      <c r="AF100" s="3"/>
      <c r="AG100" s="3"/>
      <c r="AH100" s="3">
        <f t="shared" si="6"/>
        <v>0</v>
      </c>
      <c r="AI100" s="76"/>
      <c r="AJ100" s="77"/>
      <c r="AK100" s="70"/>
      <c r="AL100" s="62"/>
    </row>
    <row r="101" spans="1:3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3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3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3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</sheetData>
  <mergeCells count="26">
    <mergeCell ref="A100:C100"/>
    <mergeCell ref="B60:B61"/>
    <mergeCell ref="B62:B68"/>
    <mergeCell ref="B69:B71"/>
    <mergeCell ref="B46:B55"/>
    <mergeCell ref="B56:B59"/>
    <mergeCell ref="B72:B73"/>
    <mergeCell ref="A95:B97"/>
    <mergeCell ref="B74:B75"/>
    <mergeCell ref="B93:B94"/>
    <mergeCell ref="A1:AL1"/>
    <mergeCell ref="B91:B92"/>
    <mergeCell ref="B76:B79"/>
    <mergeCell ref="B80:B83"/>
    <mergeCell ref="AI3:AI4"/>
    <mergeCell ref="AJ3:AJ4"/>
    <mergeCell ref="A40:B45"/>
    <mergeCell ref="A46:A94"/>
    <mergeCell ref="B84:B90"/>
    <mergeCell ref="AK3:AL4"/>
    <mergeCell ref="A35:B39"/>
    <mergeCell ref="A3:C4"/>
    <mergeCell ref="A5:B12"/>
    <mergeCell ref="A13:B20"/>
    <mergeCell ref="A21:B28"/>
    <mergeCell ref="A29:B34"/>
  </mergeCells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4"/>
  <sheetViews>
    <sheetView zoomScale="71" zoomScaleNormal="71" workbookViewId="0">
      <selection activeCell="AC79" sqref="AC79"/>
    </sheetView>
  </sheetViews>
  <sheetFormatPr defaultRowHeight="15" x14ac:dyDescent="0.25"/>
  <cols>
    <col min="1" max="1" width="14.5703125" customWidth="1"/>
    <col min="2" max="34" width="3.28515625" customWidth="1"/>
    <col min="35" max="35" width="5.85546875" customWidth="1"/>
    <col min="36" max="36" width="4.85546875" customWidth="1"/>
    <col min="37" max="37" width="5.42578125" customWidth="1"/>
  </cols>
  <sheetData>
    <row r="1" spans="1:37" x14ac:dyDescent="0.25">
      <c r="A1" s="112" t="s">
        <v>63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"/>
      <c r="Q1" s="1"/>
      <c r="R1" s="1"/>
      <c r="S1" s="1"/>
      <c r="T1" s="1"/>
    </row>
    <row r="2" spans="1:3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7" ht="117" customHeight="1" x14ac:dyDescent="0.25">
      <c r="A3" s="128" t="s">
        <v>0</v>
      </c>
      <c r="B3" s="129"/>
      <c r="C3" s="130"/>
      <c r="D3" s="4" t="s">
        <v>65</v>
      </c>
      <c r="E3" s="4" t="s">
        <v>66</v>
      </c>
      <c r="F3" s="4" t="s">
        <v>67</v>
      </c>
      <c r="G3" s="4" t="s">
        <v>68</v>
      </c>
      <c r="H3" s="4" t="s">
        <v>69</v>
      </c>
      <c r="I3" s="4" t="s">
        <v>70</v>
      </c>
      <c r="J3" s="4" t="s">
        <v>71</v>
      </c>
      <c r="K3" s="4" t="s">
        <v>72</v>
      </c>
      <c r="L3" s="4" t="s">
        <v>73</v>
      </c>
      <c r="M3" s="4" t="s">
        <v>74</v>
      </c>
      <c r="N3" s="4" t="s">
        <v>75</v>
      </c>
      <c r="O3" s="4" t="s">
        <v>76</v>
      </c>
      <c r="P3" s="4" t="s">
        <v>77</v>
      </c>
      <c r="Q3" s="4" t="s">
        <v>78</v>
      </c>
      <c r="R3" s="4" t="s">
        <v>79</v>
      </c>
      <c r="S3" s="4" t="s">
        <v>80</v>
      </c>
      <c r="T3" s="4" t="s">
        <v>81</v>
      </c>
      <c r="U3" s="5" t="s">
        <v>82</v>
      </c>
      <c r="V3" s="5" t="s">
        <v>83</v>
      </c>
      <c r="W3" s="5" t="s">
        <v>84</v>
      </c>
      <c r="X3" s="5" t="s">
        <v>85</v>
      </c>
      <c r="Y3" s="5" t="s">
        <v>86</v>
      </c>
      <c r="Z3" s="5" t="s">
        <v>87</v>
      </c>
      <c r="AA3" s="5" t="s">
        <v>88</v>
      </c>
      <c r="AB3" s="5" t="s">
        <v>89</v>
      </c>
      <c r="AC3" s="5" t="s">
        <v>90</v>
      </c>
      <c r="AD3" s="5"/>
      <c r="AE3" s="5"/>
      <c r="AF3" s="5"/>
      <c r="AG3" s="5"/>
      <c r="AH3" s="116" t="s">
        <v>12</v>
      </c>
      <c r="AI3" s="116" t="s">
        <v>13</v>
      </c>
      <c r="AJ3" s="126" t="s">
        <v>56</v>
      </c>
      <c r="AK3" s="126"/>
    </row>
    <row r="4" spans="1:37" ht="18" customHeight="1" thickBot="1" x14ac:dyDescent="0.3">
      <c r="A4" s="131"/>
      <c r="B4" s="132"/>
      <c r="C4" s="133"/>
      <c r="D4" s="36">
        <v>1</v>
      </c>
      <c r="E4" s="36">
        <v>2</v>
      </c>
      <c r="F4" s="36">
        <v>3</v>
      </c>
      <c r="G4" s="36">
        <v>4</v>
      </c>
      <c r="H4" s="36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6">
        <v>12</v>
      </c>
      <c r="P4" s="36">
        <v>13</v>
      </c>
      <c r="Q4" s="37">
        <v>14</v>
      </c>
      <c r="R4" s="37">
        <v>15</v>
      </c>
      <c r="S4" s="37">
        <v>16</v>
      </c>
      <c r="T4" s="37">
        <v>17</v>
      </c>
      <c r="U4" s="37">
        <v>18</v>
      </c>
      <c r="V4" s="37">
        <v>19</v>
      </c>
      <c r="W4" s="37">
        <v>20</v>
      </c>
      <c r="X4" s="37">
        <v>21</v>
      </c>
      <c r="Y4" s="37">
        <v>22</v>
      </c>
      <c r="Z4" s="37">
        <v>23</v>
      </c>
      <c r="AA4" s="37">
        <v>24</v>
      </c>
      <c r="AB4" s="37">
        <v>25</v>
      </c>
      <c r="AC4" s="37">
        <v>26</v>
      </c>
      <c r="AD4" s="37">
        <v>27</v>
      </c>
      <c r="AE4" s="37">
        <v>28</v>
      </c>
      <c r="AF4" s="37">
        <v>29</v>
      </c>
      <c r="AG4" s="37">
        <v>30</v>
      </c>
      <c r="AH4" s="117"/>
      <c r="AI4" s="117"/>
      <c r="AJ4" s="127"/>
      <c r="AK4" s="127"/>
    </row>
    <row r="5" spans="1:37" ht="15.75" thickBot="1" x14ac:dyDescent="0.3">
      <c r="A5" s="118" t="s">
        <v>1</v>
      </c>
      <c r="B5" s="119"/>
      <c r="C5" s="38">
        <v>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>
        <f>SUM(D5:AG5)</f>
        <v>0</v>
      </c>
      <c r="AI5" s="39" t="e">
        <f>AVERAGE(D5:AG5)</f>
        <v>#DIV/0!</v>
      </c>
      <c r="AJ5" s="98" t="e">
        <f>(AI5+AI6+AI7+AI8+AI9+AI10+AI11+AI12)/8/2*100</f>
        <v>#DIV/0!</v>
      </c>
      <c r="AK5" s="99"/>
    </row>
    <row r="6" spans="1:37" ht="15.75" thickBot="1" x14ac:dyDescent="0.3">
      <c r="A6" s="120"/>
      <c r="B6" s="121"/>
      <c r="C6" s="2">
        <v>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3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2">
        <f t="shared" ref="AH6:AH69" si="0">SUM(D6:AG6)</f>
        <v>0</v>
      </c>
      <c r="AI6" s="39" t="e">
        <f t="shared" ref="AI6:AI69" si="1">AVERAGE(D6:AG6)</f>
        <v>#DIV/0!</v>
      </c>
      <c r="AJ6" s="100"/>
      <c r="AK6" s="101"/>
    </row>
    <row r="7" spans="1:37" ht="15.75" thickBot="1" x14ac:dyDescent="0.3">
      <c r="A7" s="120"/>
      <c r="B7" s="121"/>
      <c r="C7" s="2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3"/>
      <c r="R7" s="3"/>
      <c r="S7" s="3"/>
      <c r="T7" s="3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2">
        <f t="shared" si="0"/>
        <v>0</v>
      </c>
      <c r="AI7" s="39" t="e">
        <f t="shared" si="1"/>
        <v>#DIV/0!</v>
      </c>
      <c r="AJ7" s="100"/>
      <c r="AK7" s="101"/>
    </row>
    <row r="8" spans="1:37" ht="15.75" thickBot="1" x14ac:dyDescent="0.3">
      <c r="A8" s="120"/>
      <c r="B8" s="121"/>
      <c r="C8" s="2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3"/>
      <c r="R8" s="3"/>
      <c r="S8" s="3"/>
      <c r="T8" s="3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2">
        <f t="shared" si="0"/>
        <v>0</v>
      </c>
      <c r="AI8" s="39" t="e">
        <f t="shared" si="1"/>
        <v>#DIV/0!</v>
      </c>
      <c r="AJ8" s="100"/>
      <c r="AK8" s="101"/>
    </row>
    <row r="9" spans="1:37" ht="15.75" thickBot="1" x14ac:dyDescent="0.3">
      <c r="A9" s="120"/>
      <c r="B9" s="121"/>
      <c r="C9" s="2">
        <v>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3"/>
      <c r="R9" s="3"/>
      <c r="S9" s="3"/>
      <c r="T9" s="3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2">
        <f t="shared" si="0"/>
        <v>0</v>
      </c>
      <c r="AI9" s="39" t="e">
        <f t="shared" si="1"/>
        <v>#DIV/0!</v>
      </c>
      <c r="AJ9" s="100"/>
      <c r="AK9" s="101"/>
    </row>
    <row r="10" spans="1:37" ht="15.75" thickBot="1" x14ac:dyDescent="0.3">
      <c r="A10" s="120"/>
      <c r="B10" s="121"/>
      <c r="C10" s="2">
        <v>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  <c r="Q10" s="3"/>
      <c r="R10" s="3"/>
      <c r="S10" s="3"/>
      <c r="T10" s="3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2">
        <f t="shared" si="0"/>
        <v>0</v>
      </c>
      <c r="AI10" s="39" t="e">
        <f t="shared" si="1"/>
        <v>#DIV/0!</v>
      </c>
      <c r="AJ10" s="100"/>
      <c r="AK10" s="101"/>
    </row>
    <row r="11" spans="1:37" ht="15.75" thickBot="1" x14ac:dyDescent="0.3">
      <c r="A11" s="120"/>
      <c r="B11" s="121"/>
      <c r="C11" s="2">
        <v>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Q11" s="3"/>
      <c r="R11" s="3"/>
      <c r="S11" s="3"/>
      <c r="T11" s="3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2">
        <f t="shared" si="0"/>
        <v>0</v>
      </c>
      <c r="AI11" s="39" t="e">
        <f t="shared" si="1"/>
        <v>#DIV/0!</v>
      </c>
      <c r="AJ11" s="100"/>
      <c r="AK11" s="101"/>
    </row>
    <row r="12" spans="1:37" ht="36" customHeight="1" thickBot="1" x14ac:dyDescent="0.3">
      <c r="A12" s="122"/>
      <c r="B12" s="123"/>
      <c r="C12" s="40">
        <v>8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  <c r="Q12" s="41"/>
      <c r="R12" s="41"/>
      <c r="S12" s="41"/>
      <c r="T12" s="41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0">
        <f t="shared" si="0"/>
        <v>0</v>
      </c>
      <c r="AI12" s="39" t="e">
        <f t="shared" si="1"/>
        <v>#DIV/0!</v>
      </c>
      <c r="AJ12" s="102"/>
      <c r="AK12" s="103"/>
    </row>
    <row r="13" spans="1:37" ht="15.75" thickBot="1" x14ac:dyDescent="0.3">
      <c r="A13" s="118" t="s">
        <v>2</v>
      </c>
      <c r="B13" s="119"/>
      <c r="C13" s="38">
        <v>9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43"/>
      <c r="Q13" s="43"/>
      <c r="R13" s="43"/>
      <c r="S13" s="43"/>
      <c r="T13" s="43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8">
        <f t="shared" si="0"/>
        <v>0</v>
      </c>
      <c r="AI13" s="39" t="e">
        <f t="shared" si="1"/>
        <v>#DIV/0!</v>
      </c>
      <c r="AJ13" s="98" t="e">
        <f>(AI13+AI14+AI15+AI16+AI17+AI18+AI19+AI20)/8/2*100</f>
        <v>#DIV/0!</v>
      </c>
      <c r="AK13" s="99"/>
    </row>
    <row r="14" spans="1:37" ht="15.75" thickBot="1" x14ac:dyDescent="0.3">
      <c r="A14" s="120"/>
      <c r="B14" s="121"/>
      <c r="C14" s="2">
        <v>10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/>
      <c r="Q14" s="3"/>
      <c r="R14" s="3"/>
      <c r="S14" s="3"/>
      <c r="T14" s="3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2">
        <f t="shared" si="0"/>
        <v>0</v>
      </c>
      <c r="AI14" s="39" t="e">
        <f t="shared" si="1"/>
        <v>#DIV/0!</v>
      </c>
      <c r="AJ14" s="100"/>
      <c r="AK14" s="101"/>
    </row>
    <row r="15" spans="1:37" ht="15.75" thickBot="1" x14ac:dyDescent="0.3">
      <c r="A15" s="120"/>
      <c r="B15" s="121"/>
      <c r="C15" s="2">
        <v>11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  <c r="Q15" s="3"/>
      <c r="R15" s="3"/>
      <c r="S15" s="3"/>
      <c r="T15" s="3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2">
        <f t="shared" si="0"/>
        <v>0</v>
      </c>
      <c r="AI15" s="39" t="e">
        <f t="shared" si="1"/>
        <v>#DIV/0!</v>
      </c>
      <c r="AJ15" s="100"/>
      <c r="AK15" s="101"/>
    </row>
    <row r="16" spans="1:37" ht="15.75" thickBot="1" x14ac:dyDescent="0.3">
      <c r="A16" s="120"/>
      <c r="B16" s="121"/>
      <c r="C16" s="2">
        <v>12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/>
      <c r="Q16" s="3"/>
      <c r="R16" s="3"/>
      <c r="S16" s="3"/>
      <c r="T16" s="3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2">
        <f t="shared" si="0"/>
        <v>0</v>
      </c>
      <c r="AI16" s="39" t="e">
        <f t="shared" si="1"/>
        <v>#DIV/0!</v>
      </c>
      <c r="AJ16" s="100"/>
      <c r="AK16" s="101"/>
    </row>
    <row r="17" spans="1:37" ht="15.75" thickBot="1" x14ac:dyDescent="0.3">
      <c r="A17" s="120"/>
      <c r="B17" s="121"/>
      <c r="C17" s="2">
        <v>13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  <c r="Q17" s="3"/>
      <c r="R17" s="3"/>
      <c r="S17" s="3"/>
      <c r="T17" s="3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2">
        <f t="shared" si="0"/>
        <v>0</v>
      </c>
      <c r="AI17" s="39" t="e">
        <f t="shared" si="1"/>
        <v>#DIV/0!</v>
      </c>
      <c r="AJ17" s="100"/>
      <c r="AK17" s="101"/>
    </row>
    <row r="18" spans="1:37" ht="15.75" thickBot="1" x14ac:dyDescent="0.3">
      <c r="A18" s="120"/>
      <c r="B18" s="121"/>
      <c r="C18" s="2">
        <v>14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  <c r="Q18" s="3"/>
      <c r="R18" s="3"/>
      <c r="S18" s="3"/>
      <c r="T18" s="3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2">
        <f t="shared" si="0"/>
        <v>0</v>
      </c>
      <c r="AI18" s="39" t="e">
        <f t="shared" si="1"/>
        <v>#DIV/0!</v>
      </c>
      <c r="AJ18" s="100"/>
      <c r="AK18" s="101"/>
    </row>
    <row r="19" spans="1:37" ht="15.75" thickBot="1" x14ac:dyDescent="0.3">
      <c r="A19" s="120"/>
      <c r="B19" s="121"/>
      <c r="C19" s="2">
        <v>15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/>
      <c r="Q19" s="3"/>
      <c r="R19" s="3"/>
      <c r="S19" s="3"/>
      <c r="T19" s="3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2">
        <f t="shared" si="0"/>
        <v>0</v>
      </c>
      <c r="AI19" s="39" t="e">
        <f t="shared" si="1"/>
        <v>#DIV/0!</v>
      </c>
      <c r="AJ19" s="100"/>
      <c r="AK19" s="101"/>
    </row>
    <row r="20" spans="1:37" ht="15.75" thickBot="1" x14ac:dyDescent="0.3">
      <c r="A20" s="122"/>
      <c r="B20" s="123"/>
      <c r="C20" s="40">
        <v>16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41"/>
      <c r="R20" s="41"/>
      <c r="S20" s="41"/>
      <c r="T20" s="41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0">
        <f t="shared" si="0"/>
        <v>0</v>
      </c>
      <c r="AI20" s="39" t="e">
        <f t="shared" si="1"/>
        <v>#DIV/0!</v>
      </c>
      <c r="AJ20" s="102"/>
      <c r="AK20" s="103"/>
    </row>
    <row r="21" spans="1:37" ht="15.75" thickBot="1" x14ac:dyDescent="0.3">
      <c r="A21" s="134" t="s">
        <v>3</v>
      </c>
      <c r="B21" s="135"/>
      <c r="C21" s="38">
        <v>17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43"/>
      <c r="Q21" s="43"/>
      <c r="R21" s="43"/>
      <c r="S21" s="43"/>
      <c r="T21" s="43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8">
        <f t="shared" si="0"/>
        <v>0</v>
      </c>
      <c r="AI21" s="39" t="e">
        <f t="shared" si="1"/>
        <v>#DIV/0!</v>
      </c>
      <c r="AJ21" s="98" t="e">
        <f>(AI21+AI22+AI23+AI24+AI25+AI26+AI27+AI28)/8/2*100</f>
        <v>#DIV/0!</v>
      </c>
      <c r="AK21" s="99"/>
    </row>
    <row r="22" spans="1:37" ht="15.75" thickBot="1" x14ac:dyDescent="0.3">
      <c r="A22" s="136"/>
      <c r="B22" s="137"/>
      <c r="C22" s="2">
        <v>18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Q22" s="3"/>
      <c r="R22" s="3"/>
      <c r="S22" s="3"/>
      <c r="T22" s="3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2">
        <f t="shared" si="0"/>
        <v>0</v>
      </c>
      <c r="AI22" s="39" t="e">
        <f t="shared" si="1"/>
        <v>#DIV/0!</v>
      </c>
      <c r="AJ22" s="100"/>
      <c r="AK22" s="101"/>
    </row>
    <row r="23" spans="1:37" ht="15.75" thickBot="1" x14ac:dyDescent="0.3">
      <c r="A23" s="136"/>
      <c r="B23" s="137"/>
      <c r="C23" s="2">
        <v>19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  <c r="Q23" s="3"/>
      <c r="R23" s="3"/>
      <c r="S23" s="3"/>
      <c r="T23" s="3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2">
        <f t="shared" si="0"/>
        <v>0</v>
      </c>
      <c r="AI23" s="39" t="e">
        <f t="shared" si="1"/>
        <v>#DIV/0!</v>
      </c>
      <c r="AJ23" s="100"/>
      <c r="AK23" s="101"/>
    </row>
    <row r="24" spans="1:37" ht="15.75" thickBot="1" x14ac:dyDescent="0.3">
      <c r="A24" s="136"/>
      <c r="B24" s="137"/>
      <c r="C24" s="2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2">
        <f t="shared" si="0"/>
        <v>0</v>
      </c>
      <c r="AI24" s="39" t="e">
        <f t="shared" si="1"/>
        <v>#DIV/0!</v>
      </c>
      <c r="AJ24" s="100"/>
      <c r="AK24" s="101"/>
    </row>
    <row r="25" spans="1:37" ht="15.75" thickBot="1" x14ac:dyDescent="0.3">
      <c r="A25" s="136"/>
      <c r="B25" s="137"/>
      <c r="C25" s="2">
        <v>21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3"/>
      <c r="R25" s="3"/>
      <c r="S25" s="3"/>
      <c r="T25" s="3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2">
        <f t="shared" si="0"/>
        <v>0</v>
      </c>
      <c r="AI25" s="39" t="e">
        <f t="shared" si="1"/>
        <v>#DIV/0!</v>
      </c>
      <c r="AJ25" s="100"/>
      <c r="AK25" s="101"/>
    </row>
    <row r="26" spans="1:37" ht="15.75" thickBot="1" x14ac:dyDescent="0.3">
      <c r="A26" s="136"/>
      <c r="B26" s="137"/>
      <c r="C26" s="2">
        <v>22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2">
        <f t="shared" si="0"/>
        <v>0</v>
      </c>
      <c r="AI26" s="39" t="e">
        <f t="shared" si="1"/>
        <v>#DIV/0!</v>
      </c>
      <c r="AJ26" s="100"/>
      <c r="AK26" s="101"/>
    </row>
    <row r="27" spans="1:37" ht="15.75" thickBot="1" x14ac:dyDescent="0.3">
      <c r="A27" s="136"/>
      <c r="B27" s="137"/>
      <c r="C27" s="2">
        <v>23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  <c r="Q27" s="3"/>
      <c r="R27" s="3"/>
      <c r="S27" s="3"/>
      <c r="T27" s="3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2">
        <f t="shared" si="0"/>
        <v>0</v>
      </c>
      <c r="AI27" s="39" t="e">
        <f t="shared" si="1"/>
        <v>#DIV/0!</v>
      </c>
      <c r="AJ27" s="100"/>
      <c r="AK27" s="101"/>
    </row>
    <row r="28" spans="1:37" ht="15.75" thickBot="1" x14ac:dyDescent="0.3">
      <c r="A28" s="138"/>
      <c r="B28" s="139"/>
      <c r="C28" s="40">
        <v>24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/>
      <c r="Q28" s="41"/>
      <c r="R28" s="41"/>
      <c r="S28" s="4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0">
        <f t="shared" si="0"/>
        <v>0</v>
      </c>
      <c r="AI28" s="39" t="e">
        <f t="shared" si="1"/>
        <v>#DIV/0!</v>
      </c>
      <c r="AJ28" s="102"/>
      <c r="AK28" s="103"/>
    </row>
    <row r="29" spans="1:37" ht="15.75" thickBot="1" x14ac:dyDescent="0.3">
      <c r="A29" s="134" t="s">
        <v>4</v>
      </c>
      <c r="B29" s="135"/>
      <c r="C29" s="38">
        <v>25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43"/>
      <c r="Q29" s="43"/>
      <c r="R29" s="43"/>
      <c r="S29" s="43"/>
      <c r="T29" s="43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8">
        <f t="shared" si="0"/>
        <v>0</v>
      </c>
      <c r="AI29" s="39" t="e">
        <f t="shared" si="1"/>
        <v>#DIV/0!</v>
      </c>
      <c r="AJ29" s="98" t="e">
        <f>(AI29+AI30+AI31+AI32+AI33+AI34)/6/2*100</f>
        <v>#DIV/0!</v>
      </c>
      <c r="AK29" s="99"/>
    </row>
    <row r="30" spans="1:37" ht="15.75" thickBot="1" x14ac:dyDescent="0.3">
      <c r="A30" s="136"/>
      <c r="B30" s="137"/>
      <c r="C30" s="2">
        <v>26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3"/>
      <c r="R30" s="3"/>
      <c r="S30" s="3"/>
      <c r="T30" s="3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2">
        <f t="shared" si="0"/>
        <v>0</v>
      </c>
      <c r="AI30" s="39" t="e">
        <f t="shared" si="1"/>
        <v>#DIV/0!</v>
      </c>
      <c r="AJ30" s="100"/>
      <c r="AK30" s="101"/>
    </row>
    <row r="31" spans="1:37" ht="15.75" thickBot="1" x14ac:dyDescent="0.3">
      <c r="A31" s="136"/>
      <c r="B31" s="137"/>
      <c r="C31" s="2">
        <v>27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  <c r="Q31" s="3"/>
      <c r="R31" s="3"/>
      <c r="S31" s="3"/>
      <c r="T31" s="3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2">
        <f t="shared" si="0"/>
        <v>0</v>
      </c>
      <c r="AI31" s="39" t="e">
        <f t="shared" si="1"/>
        <v>#DIV/0!</v>
      </c>
      <c r="AJ31" s="100"/>
      <c r="AK31" s="101"/>
    </row>
    <row r="32" spans="1:37" ht="15.75" thickBot="1" x14ac:dyDescent="0.3">
      <c r="A32" s="136"/>
      <c r="B32" s="137"/>
      <c r="C32" s="2">
        <v>28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  <c r="Q32" s="3"/>
      <c r="R32" s="3"/>
      <c r="S32" s="3"/>
      <c r="T32" s="3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2">
        <f t="shared" si="0"/>
        <v>0</v>
      </c>
      <c r="AI32" s="39" t="e">
        <f t="shared" si="1"/>
        <v>#DIV/0!</v>
      </c>
      <c r="AJ32" s="100"/>
      <c r="AK32" s="101"/>
    </row>
    <row r="33" spans="1:37" ht="15.75" thickBot="1" x14ac:dyDescent="0.3">
      <c r="A33" s="136"/>
      <c r="B33" s="137"/>
      <c r="C33" s="2">
        <v>29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/>
      <c r="Q33" s="3"/>
      <c r="R33" s="3"/>
      <c r="S33" s="3"/>
      <c r="T33" s="3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2">
        <f t="shared" si="0"/>
        <v>0</v>
      </c>
      <c r="AI33" s="39" t="e">
        <f t="shared" si="1"/>
        <v>#DIV/0!</v>
      </c>
      <c r="AJ33" s="100"/>
      <c r="AK33" s="101"/>
    </row>
    <row r="34" spans="1:37" ht="22.5" customHeight="1" thickBot="1" x14ac:dyDescent="0.3">
      <c r="A34" s="138"/>
      <c r="B34" s="139"/>
      <c r="C34" s="40">
        <v>30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41"/>
      <c r="R34" s="41"/>
      <c r="S34" s="41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0">
        <f t="shared" si="0"/>
        <v>0</v>
      </c>
      <c r="AI34" s="39" t="e">
        <f t="shared" si="1"/>
        <v>#DIV/0!</v>
      </c>
      <c r="AJ34" s="102"/>
      <c r="AK34" s="103"/>
    </row>
    <row r="35" spans="1:37" ht="15.75" thickBot="1" x14ac:dyDescent="0.3">
      <c r="A35" s="118" t="s">
        <v>5</v>
      </c>
      <c r="B35" s="119"/>
      <c r="C35" s="38">
        <v>31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43"/>
      <c r="Q35" s="43"/>
      <c r="R35" s="43"/>
      <c r="S35" s="43"/>
      <c r="T35" s="43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8">
        <f t="shared" si="0"/>
        <v>0</v>
      </c>
      <c r="AI35" s="39" t="e">
        <f t="shared" si="1"/>
        <v>#DIV/0!</v>
      </c>
      <c r="AJ35" s="104" t="e">
        <f>(AI35+AI36+AI37+AI38+AI39)/5/2*100</f>
        <v>#DIV/0!</v>
      </c>
      <c r="AK35" s="105"/>
    </row>
    <row r="36" spans="1:37" ht="15.75" thickBot="1" x14ac:dyDescent="0.3">
      <c r="A36" s="120"/>
      <c r="B36" s="121"/>
      <c r="C36" s="2">
        <v>32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  <c r="Q36" s="3"/>
      <c r="R36" s="3"/>
      <c r="S36" s="3"/>
      <c r="T36" s="3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2">
        <f t="shared" si="0"/>
        <v>0</v>
      </c>
      <c r="AI36" s="39" t="e">
        <f t="shared" si="1"/>
        <v>#DIV/0!</v>
      </c>
      <c r="AJ36" s="106"/>
      <c r="AK36" s="107"/>
    </row>
    <row r="37" spans="1:37" ht="15.75" thickBot="1" x14ac:dyDescent="0.3">
      <c r="A37" s="120"/>
      <c r="B37" s="121"/>
      <c r="C37" s="2">
        <v>33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"/>
      <c r="Q37" s="3"/>
      <c r="R37" s="3"/>
      <c r="S37" s="3"/>
      <c r="T37" s="3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2">
        <f t="shared" si="0"/>
        <v>0</v>
      </c>
      <c r="AI37" s="39" t="e">
        <f t="shared" si="1"/>
        <v>#DIV/0!</v>
      </c>
      <c r="AJ37" s="106"/>
      <c r="AK37" s="107"/>
    </row>
    <row r="38" spans="1:37" ht="15.75" thickBot="1" x14ac:dyDescent="0.3">
      <c r="A38" s="120"/>
      <c r="B38" s="121"/>
      <c r="C38" s="2">
        <v>34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/>
      <c r="Q38" s="3"/>
      <c r="R38" s="3"/>
      <c r="S38" s="3"/>
      <c r="T38" s="3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2">
        <f t="shared" si="0"/>
        <v>0</v>
      </c>
      <c r="AI38" s="39" t="e">
        <f t="shared" si="1"/>
        <v>#DIV/0!</v>
      </c>
      <c r="AJ38" s="106"/>
      <c r="AK38" s="107"/>
    </row>
    <row r="39" spans="1:37" ht="15.75" thickBot="1" x14ac:dyDescent="0.3">
      <c r="A39" s="122"/>
      <c r="B39" s="123"/>
      <c r="C39" s="40">
        <v>35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/>
      <c r="Q39" s="41"/>
      <c r="R39" s="41"/>
      <c r="S39" s="41"/>
      <c r="T39" s="41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0">
        <f t="shared" si="0"/>
        <v>0</v>
      </c>
      <c r="AI39" s="39" t="e">
        <f t="shared" si="1"/>
        <v>#DIV/0!</v>
      </c>
      <c r="AJ39" s="108"/>
      <c r="AK39" s="109"/>
    </row>
    <row r="40" spans="1:37" ht="15.75" thickBot="1" x14ac:dyDescent="0.3">
      <c r="A40" s="118" t="s">
        <v>6</v>
      </c>
      <c r="B40" s="119"/>
      <c r="C40" s="38">
        <v>36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43"/>
      <c r="Q40" s="43"/>
      <c r="R40" s="43"/>
      <c r="S40" s="43"/>
      <c r="T40" s="43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8">
        <f t="shared" si="0"/>
        <v>0</v>
      </c>
      <c r="AI40" s="39" t="e">
        <f t="shared" si="1"/>
        <v>#DIV/0!</v>
      </c>
      <c r="AJ40" s="98" t="e">
        <f>(AI40+AI41+AI42+AI43+AI44+AI45)/6/2*100</f>
        <v>#DIV/0!</v>
      </c>
      <c r="AK40" s="99"/>
    </row>
    <row r="41" spans="1:37" ht="15.75" thickBot="1" x14ac:dyDescent="0.3">
      <c r="A41" s="120"/>
      <c r="B41" s="121"/>
      <c r="C41" s="2">
        <v>37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  <c r="Q41" s="3"/>
      <c r="R41" s="3"/>
      <c r="S41" s="3"/>
      <c r="T41" s="3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2">
        <f t="shared" si="0"/>
        <v>0</v>
      </c>
      <c r="AI41" s="39" t="e">
        <f t="shared" si="1"/>
        <v>#DIV/0!</v>
      </c>
      <c r="AJ41" s="100"/>
      <c r="AK41" s="101"/>
    </row>
    <row r="42" spans="1:37" ht="15.75" thickBot="1" x14ac:dyDescent="0.3">
      <c r="A42" s="120"/>
      <c r="B42" s="121"/>
      <c r="C42" s="2">
        <v>38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3"/>
      <c r="R42" s="3"/>
      <c r="S42" s="3"/>
      <c r="T42" s="3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2">
        <f t="shared" si="0"/>
        <v>0</v>
      </c>
      <c r="AI42" s="39" t="e">
        <f t="shared" si="1"/>
        <v>#DIV/0!</v>
      </c>
      <c r="AJ42" s="100"/>
      <c r="AK42" s="101"/>
    </row>
    <row r="43" spans="1:37" ht="15.75" thickBot="1" x14ac:dyDescent="0.3">
      <c r="A43" s="120"/>
      <c r="B43" s="121"/>
      <c r="C43" s="2">
        <v>39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3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2">
        <f t="shared" si="0"/>
        <v>0</v>
      </c>
      <c r="AI43" s="39" t="e">
        <f t="shared" si="1"/>
        <v>#DIV/0!</v>
      </c>
      <c r="AJ43" s="100"/>
      <c r="AK43" s="101"/>
    </row>
    <row r="44" spans="1:37" ht="15.75" thickBot="1" x14ac:dyDescent="0.3">
      <c r="A44" s="120"/>
      <c r="B44" s="121"/>
      <c r="C44" s="2">
        <v>40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3"/>
      <c r="R44" s="3"/>
      <c r="S44" s="3"/>
      <c r="T44" s="3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2">
        <f t="shared" si="0"/>
        <v>0</v>
      </c>
      <c r="AI44" s="39" t="e">
        <f t="shared" si="1"/>
        <v>#DIV/0!</v>
      </c>
      <c r="AJ44" s="100"/>
      <c r="AK44" s="101"/>
    </row>
    <row r="45" spans="1:37" ht="33" customHeight="1" thickBot="1" x14ac:dyDescent="0.3">
      <c r="A45" s="122"/>
      <c r="B45" s="123"/>
      <c r="C45" s="40">
        <v>41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/>
      <c r="Q45" s="41"/>
      <c r="R45" s="41"/>
      <c r="S45" s="41"/>
      <c r="T45" s="41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0">
        <f t="shared" si="0"/>
        <v>0</v>
      </c>
      <c r="AI45" s="39" t="e">
        <f t="shared" si="1"/>
        <v>#DIV/0!</v>
      </c>
      <c r="AJ45" s="102"/>
      <c r="AK45" s="103"/>
    </row>
    <row r="46" spans="1:37" ht="15.75" thickBot="1" x14ac:dyDescent="0.3">
      <c r="A46" s="124" t="s">
        <v>7</v>
      </c>
      <c r="B46" s="142" t="s">
        <v>23</v>
      </c>
      <c r="C46" s="38">
        <v>42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43"/>
      <c r="Q46" s="43"/>
      <c r="R46" s="43"/>
      <c r="S46" s="43"/>
      <c r="T46" s="43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8">
        <f t="shared" si="0"/>
        <v>0</v>
      </c>
      <c r="AI46" s="39" t="e">
        <f t="shared" si="1"/>
        <v>#DIV/0!</v>
      </c>
      <c r="AJ46" s="63" t="e">
        <f>(AI46+AI47+AI48+AI49+AI50+AI51+AI52+AI53+AI54+AI55)/10/2*100</f>
        <v>#DIV/0!</v>
      </c>
      <c r="AK46" s="64" t="e">
        <f>(AJ46+AJ56+AJ60+AJ62+AJ69+AJ72+AJ74+AJ76+AJ80+AJ84+AJ91+AJ93+AJ95)/13</f>
        <v>#DIV/0!</v>
      </c>
    </row>
    <row r="47" spans="1:37" ht="15.75" thickBot="1" x14ac:dyDescent="0.3">
      <c r="A47" s="124"/>
      <c r="B47" s="143"/>
      <c r="C47" s="2">
        <v>43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3"/>
      <c r="S47" s="3"/>
      <c r="T47" s="3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2">
        <f t="shared" si="0"/>
        <v>0</v>
      </c>
      <c r="AI47" s="39" t="e">
        <f t="shared" si="1"/>
        <v>#DIV/0!</v>
      </c>
      <c r="AJ47" s="65"/>
      <c r="AK47" s="66"/>
    </row>
    <row r="48" spans="1:37" ht="15.75" thickBot="1" x14ac:dyDescent="0.3">
      <c r="A48" s="124"/>
      <c r="B48" s="143"/>
      <c r="C48" s="2">
        <v>44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3"/>
      <c r="S48" s="3"/>
      <c r="T48" s="3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2">
        <f t="shared" si="0"/>
        <v>0</v>
      </c>
      <c r="AI48" s="39" t="e">
        <f t="shared" si="1"/>
        <v>#DIV/0!</v>
      </c>
      <c r="AJ48" s="65"/>
      <c r="AK48" s="66"/>
    </row>
    <row r="49" spans="1:37" ht="15.75" thickBot="1" x14ac:dyDescent="0.3">
      <c r="A49" s="124"/>
      <c r="B49" s="143"/>
      <c r="C49" s="2">
        <v>45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3"/>
      <c r="S49" s="3"/>
      <c r="T49" s="3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2">
        <f t="shared" si="0"/>
        <v>0</v>
      </c>
      <c r="AI49" s="39" t="e">
        <f t="shared" si="1"/>
        <v>#DIV/0!</v>
      </c>
      <c r="AJ49" s="65"/>
      <c r="AK49" s="66"/>
    </row>
    <row r="50" spans="1:37" ht="15.75" thickBot="1" x14ac:dyDescent="0.3">
      <c r="A50" s="124"/>
      <c r="B50" s="143"/>
      <c r="C50" s="2">
        <v>46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3"/>
      <c r="S50" s="3"/>
      <c r="T50" s="3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2">
        <f t="shared" si="0"/>
        <v>0</v>
      </c>
      <c r="AI50" s="39" t="e">
        <f t="shared" si="1"/>
        <v>#DIV/0!</v>
      </c>
      <c r="AJ50" s="65"/>
      <c r="AK50" s="66"/>
    </row>
    <row r="51" spans="1:37" ht="15.75" thickBot="1" x14ac:dyDescent="0.3">
      <c r="A51" s="124"/>
      <c r="B51" s="143"/>
      <c r="C51" s="2">
        <v>47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2">
        <f t="shared" si="0"/>
        <v>0</v>
      </c>
      <c r="AI51" s="39" t="e">
        <f t="shared" si="1"/>
        <v>#DIV/0!</v>
      </c>
      <c r="AJ51" s="65"/>
      <c r="AK51" s="66"/>
    </row>
    <row r="52" spans="1:37" ht="15.75" thickBot="1" x14ac:dyDescent="0.3">
      <c r="A52" s="124"/>
      <c r="B52" s="143"/>
      <c r="C52" s="2">
        <v>48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2">
        <f t="shared" si="0"/>
        <v>0</v>
      </c>
      <c r="AI52" s="39" t="e">
        <f t="shared" si="1"/>
        <v>#DIV/0!</v>
      </c>
      <c r="AJ52" s="65"/>
      <c r="AK52" s="66"/>
    </row>
    <row r="53" spans="1:37" ht="15.75" thickBot="1" x14ac:dyDescent="0.3">
      <c r="A53" s="124"/>
      <c r="B53" s="143"/>
      <c r="C53" s="2">
        <v>49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2">
        <f t="shared" si="0"/>
        <v>0</v>
      </c>
      <c r="AI53" s="39" t="e">
        <f t="shared" si="1"/>
        <v>#DIV/0!</v>
      </c>
      <c r="AJ53" s="65"/>
      <c r="AK53" s="66"/>
    </row>
    <row r="54" spans="1:37" ht="15.75" thickBot="1" x14ac:dyDescent="0.3">
      <c r="A54" s="124"/>
      <c r="B54" s="143"/>
      <c r="C54" s="2">
        <v>50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2">
        <f t="shared" si="0"/>
        <v>0</v>
      </c>
      <c r="AI54" s="39" t="e">
        <f t="shared" si="1"/>
        <v>#DIV/0!</v>
      </c>
      <c r="AJ54" s="65"/>
      <c r="AK54" s="66"/>
    </row>
    <row r="55" spans="1:37" ht="15.75" thickBot="1" x14ac:dyDescent="0.3">
      <c r="A55" s="124"/>
      <c r="B55" s="144"/>
      <c r="C55" s="40">
        <v>51</v>
      </c>
      <c r="D55" s="40"/>
      <c r="E55" s="40"/>
      <c r="F55" s="40"/>
      <c r="G55" s="44"/>
      <c r="H55" s="40"/>
      <c r="I55" s="40"/>
      <c r="J55" s="40"/>
      <c r="K55" s="40"/>
      <c r="L55" s="40"/>
      <c r="M55" s="40"/>
      <c r="N55" s="40"/>
      <c r="O55" s="40"/>
      <c r="P55" s="41"/>
      <c r="Q55" s="41"/>
      <c r="R55" s="41"/>
      <c r="S55" s="41"/>
      <c r="T55" s="41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0">
        <f t="shared" si="0"/>
        <v>0</v>
      </c>
      <c r="AI55" s="39" t="e">
        <f t="shared" si="1"/>
        <v>#DIV/0!</v>
      </c>
      <c r="AJ55" s="110"/>
      <c r="AK55" s="66"/>
    </row>
    <row r="56" spans="1:37" ht="15.75" thickBot="1" x14ac:dyDescent="0.3">
      <c r="A56" s="124"/>
      <c r="B56" s="145" t="s">
        <v>8</v>
      </c>
      <c r="C56" s="38">
        <v>52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43"/>
      <c r="Q56" s="43"/>
      <c r="R56" s="43"/>
      <c r="S56" s="43"/>
      <c r="T56" s="43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8">
        <f t="shared" si="0"/>
        <v>0</v>
      </c>
      <c r="AI56" s="39" t="e">
        <f t="shared" si="1"/>
        <v>#DIV/0!</v>
      </c>
      <c r="AJ56" s="63" t="e">
        <f>(AI56+AI57+AI58+AI59)/4/2*100</f>
        <v>#DIV/0!</v>
      </c>
      <c r="AK56" s="66"/>
    </row>
    <row r="57" spans="1:37" ht="15.75" thickBot="1" x14ac:dyDescent="0.3">
      <c r="A57" s="124"/>
      <c r="B57" s="146"/>
      <c r="C57" s="2">
        <v>53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2">
        <f t="shared" si="0"/>
        <v>0</v>
      </c>
      <c r="AI57" s="39" t="e">
        <f t="shared" si="1"/>
        <v>#DIV/0!</v>
      </c>
      <c r="AJ57" s="65"/>
      <c r="AK57" s="66"/>
    </row>
    <row r="58" spans="1:37" ht="15.75" thickBot="1" x14ac:dyDescent="0.3">
      <c r="A58" s="124"/>
      <c r="B58" s="146"/>
      <c r="C58" s="2">
        <v>54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2">
        <f t="shared" si="0"/>
        <v>0</v>
      </c>
      <c r="AI58" s="39" t="e">
        <f t="shared" si="1"/>
        <v>#DIV/0!</v>
      </c>
      <c r="AJ58" s="65"/>
      <c r="AK58" s="66"/>
    </row>
    <row r="59" spans="1:37" ht="15.75" thickBot="1" x14ac:dyDescent="0.3">
      <c r="A59" s="124"/>
      <c r="B59" s="147"/>
      <c r="C59" s="40">
        <v>55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1"/>
      <c r="Q59" s="41"/>
      <c r="R59" s="41"/>
      <c r="S59" s="41"/>
      <c r="T59" s="41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0">
        <f t="shared" si="0"/>
        <v>0</v>
      </c>
      <c r="AI59" s="39" t="e">
        <f t="shared" si="1"/>
        <v>#DIV/0!</v>
      </c>
      <c r="AJ59" s="110"/>
      <c r="AK59" s="66"/>
    </row>
    <row r="60" spans="1:37" ht="15.75" thickBot="1" x14ac:dyDescent="0.3">
      <c r="A60" s="124"/>
      <c r="B60" s="113" t="s">
        <v>24</v>
      </c>
      <c r="C60" s="38">
        <v>56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43"/>
      <c r="Q60" s="43"/>
      <c r="R60" s="43"/>
      <c r="S60" s="43"/>
      <c r="T60" s="43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8">
        <f t="shared" si="0"/>
        <v>0</v>
      </c>
      <c r="AI60" s="39" t="e">
        <f t="shared" si="1"/>
        <v>#DIV/0!</v>
      </c>
      <c r="AJ60" s="63" t="e">
        <f>(AI60+AI61)/2/2*100</f>
        <v>#DIV/0!</v>
      </c>
      <c r="AK60" s="66"/>
    </row>
    <row r="61" spans="1:37" ht="15.75" thickBot="1" x14ac:dyDescent="0.3">
      <c r="A61" s="124"/>
      <c r="B61" s="114"/>
      <c r="C61" s="40">
        <v>57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1"/>
      <c r="Q61" s="41"/>
      <c r="R61" s="41"/>
      <c r="S61" s="41"/>
      <c r="T61" s="41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0">
        <f t="shared" si="0"/>
        <v>0</v>
      </c>
      <c r="AI61" s="39" t="e">
        <f t="shared" si="1"/>
        <v>#DIV/0!</v>
      </c>
      <c r="AJ61" s="110"/>
      <c r="AK61" s="66"/>
    </row>
    <row r="62" spans="1:37" ht="15.75" thickBot="1" x14ac:dyDescent="0.3">
      <c r="A62" s="124"/>
      <c r="B62" s="113" t="s">
        <v>25</v>
      </c>
      <c r="C62" s="38">
        <v>58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43"/>
      <c r="Q62" s="43"/>
      <c r="R62" s="43"/>
      <c r="S62" s="43"/>
      <c r="T62" s="43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8">
        <f t="shared" si="0"/>
        <v>0</v>
      </c>
      <c r="AI62" s="39" t="e">
        <f t="shared" si="1"/>
        <v>#DIV/0!</v>
      </c>
      <c r="AJ62" s="63" t="e">
        <f>(AI62+AI63+AI64+AI65+AI66+AI67+AI68)/7/2*100</f>
        <v>#DIV/0!</v>
      </c>
      <c r="AK62" s="66"/>
    </row>
    <row r="63" spans="1:37" ht="15.75" thickBot="1" x14ac:dyDescent="0.3">
      <c r="A63" s="124"/>
      <c r="B63" s="115"/>
      <c r="C63" s="2">
        <v>59</v>
      </c>
      <c r="D63" s="2"/>
      <c r="E63" s="2"/>
      <c r="F63" s="2"/>
      <c r="G63" s="2"/>
      <c r="H63" s="2"/>
      <c r="I63" s="2"/>
      <c r="J63" s="49"/>
      <c r="K63" s="2"/>
      <c r="L63" s="2"/>
      <c r="M63" s="2"/>
      <c r="N63" s="2"/>
      <c r="O63" s="2"/>
      <c r="P63" s="3"/>
      <c r="Q63" s="3"/>
      <c r="R63" s="3"/>
      <c r="S63" s="3"/>
      <c r="T63" s="3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2">
        <f t="shared" si="0"/>
        <v>0</v>
      </c>
      <c r="AI63" s="39" t="e">
        <f t="shared" si="1"/>
        <v>#DIV/0!</v>
      </c>
      <c r="AJ63" s="65"/>
      <c r="AK63" s="66"/>
    </row>
    <row r="64" spans="1:37" ht="15.75" thickBot="1" x14ac:dyDescent="0.3">
      <c r="A64" s="124"/>
      <c r="B64" s="115"/>
      <c r="C64" s="2">
        <v>60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  <c r="Q64" s="3"/>
      <c r="R64" s="3"/>
      <c r="S64" s="3"/>
      <c r="T64" s="3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2">
        <f t="shared" si="0"/>
        <v>0</v>
      </c>
      <c r="AI64" s="39" t="e">
        <f t="shared" si="1"/>
        <v>#DIV/0!</v>
      </c>
      <c r="AJ64" s="65"/>
      <c r="AK64" s="66"/>
    </row>
    <row r="65" spans="1:37" ht="15.75" thickBot="1" x14ac:dyDescent="0.3">
      <c r="A65" s="124"/>
      <c r="B65" s="115"/>
      <c r="C65" s="2">
        <v>61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3"/>
      <c r="R65" s="3"/>
      <c r="S65" s="3"/>
      <c r="T65" s="3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2">
        <f t="shared" si="0"/>
        <v>0</v>
      </c>
      <c r="AI65" s="39" t="e">
        <f t="shared" si="1"/>
        <v>#DIV/0!</v>
      </c>
      <c r="AJ65" s="65"/>
      <c r="AK65" s="66"/>
    </row>
    <row r="66" spans="1:37" ht="15.75" thickBot="1" x14ac:dyDescent="0.3">
      <c r="A66" s="124"/>
      <c r="B66" s="115"/>
      <c r="C66" s="25">
        <v>62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3"/>
      <c r="R66" s="3"/>
      <c r="S66" s="3"/>
      <c r="T66" s="3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2">
        <f t="shared" si="0"/>
        <v>0</v>
      </c>
      <c r="AI66" s="39" t="e">
        <f t="shared" si="1"/>
        <v>#DIV/0!</v>
      </c>
      <c r="AJ66" s="65"/>
      <c r="AK66" s="66"/>
    </row>
    <row r="67" spans="1:37" ht="15.75" thickBot="1" x14ac:dyDescent="0.3">
      <c r="A67" s="124"/>
      <c r="B67" s="115"/>
      <c r="C67" s="2">
        <v>63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3"/>
      <c r="R67" s="3"/>
      <c r="S67" s="3"/>
      <c r="T67" s="3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2">
        <f t="shared" si="0"/>
        <v>0</v>
      </c>
      <c r="AI67" s="39" t="e">
        <f t="shared" si="1"/>
        <v>#DIV/0!</v>
      </c>
      <c r="AJ67" s="65"/>
      <c r="AK67" s="66"/>
    </row>
    <row r="68" spans="1:37" ht="15.75" thickBot="1" x14ac:dyDescent="0.3">
      <c r="A68" s="124"/>
      <c r="B68" s="114"/>
      <c r="C68" s="40">
        <v>64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1"/>
      <c r="Q68" s="41"/>
      <c r="R68" s="41"/>
      <c r="S68" s="41"/>
      <c r="T68" s="41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0">
        <f t="shared" si="0"/>
        <v>0</v>
      </c>
      <c r="AI68" s="39" t="e">
        <f t="shared" si="1"/>
        <v>#DIV/0!</v>
      </c>
      <c r="AJ68" s="110"/>
      <c r="AK68" s="66"/>
    </row>
    <row r="69" spans="1:37" ht="15.75" thickBot="1" x14ac:dyDescent="0.3">
      <c r="A69" s="124"/>
      <c r="B69" s="113" t="s">
        <v>26</v>
      </c>
      <c r="C69" s="38">
        <v>65</v>
      </c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43"/>
      <c r="Q69" s="43"/>
      <c r="R69" s="43"/>
      <c r="S69" s="43"/>
      <c r="T69" s="43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8">
        <f t="shared" si="0"/>
        <v>0</v>
      </c>
      <c r="AI69" s="39" t="e">
        <f t="shared" si="1"/>
        <v>#DIV/0!</v>
      </c>
      <c r="AJ69" s="63" t="e">
        <f>(AI69+AI70+AI71)/3/2*100</f>
        <v>#DIV/0!</v>
      </c>
      <c r="AK69" s="66"/>
    </row>
    <row r="70" spans="1:37" ht="15.75" thickBot="1" x14ac:dyDescent="0.3">
      <c r="A70" s="124"/>
      <c r="B70" s="115"/>
      <c r="C70" s="2">
        <v>66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3"/>
      <c r="R70" s="3"/>
      <c r="S70" s="3"/>
      <c r="T70" s="3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2">
        <f t="shared" ref="AH70:AH97" si="2">SUM(D70:AG70)</f>
        <v>0</v>
      </c>
      <c r="AI70" s="39" t="e">
        <f t="shared" ref="AI70:AI97" si="3">AVERAGE(D70:AG70)</f>
        <v>#DIV/0!</v>
      </c>
      <c r="AJ70" s="65"/>
      <c r="AK70" s="66"/>
    </row>
    <row r="71" spans="1:37" ht="15.75" thickBot="1" x14ac:dyDescent="0.3">
      <c r="A71" s="124"/>
      <c r="B71" s="114"/>
      <c r="C71" s="41">
        <v>67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P71" s="41"/>
      <c r="Q71" s="41"/>
      <c r="R71" s="41"/>
      <c r="S71" s="41"/>
      <c r="T71" s="41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0">
        <f t="shared" si="2"/>
        <v>0</v>
      </c>
      <c r="AI71" s="39" t="e">
        <f t="shared" si="3"/>
        <v>#DIV/0!</v>
      </c>
      <c r="AJ71" s="110"/>
      <c r="AK71" s="66"/>
    </row>
    <row r="72" spans="1:37" ht="15.75" thickBot="1" x14ac:dyDescent="0.3">
      <c r="A72" s="124"/>
      <c r="B72" s="145" t="s">
        <v>27</v>
      </c>
      <c r="C72" s="43">
        <v>68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8">
        <f t="shared" si="2"/>
        <v>0</v>
      </c>
      <c r="AI72" s="39" t="e">
        <f t="shared" si="3"/>
        <v>#DIV/0!</v>
      </c>
      <c r="AJ72" s="63" t="e">
        <f>(AI72+AI73)/2/2*100</f>
        <v>#DIV/0!</v>
      </c>
      <c r="AK72" s="66"/>
    </row>
    <row r="73" spans="1:37" ht="15.75" thickBot="1" x14ac:dyDescent="0.3">
      <c r="A73" s="124"/>
      <c r="B73" s="147"/>
      <c r="C73" s="41">
        <v>69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0">
        <f t="shared" si="2"/>
        <v>0</v>
      </c>
      <c r="AI73" s="39" t="e">
        <f t="shared" si="3"/>
        <v>#DIV/0!</v>
      </c>
      <c r="AJ73" s="110"/>
      <c r="AK73" s="66"/>
    </row>
    <row r="74" spans="1:37" ht="15.75" thickBot="1" x14ac:dyDescent="0.3">
      <c r="A74" s="124"/>
      <c r="B74" s="145" t="s">
        <v>28</v>
      </c>
      <c r="C74" s="43">
        <v>70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8">
        <f t="shared" si="2"/>
        <v>0</v>
      </c>
      <c r="AI74" s="39" t="e">
        <f t="shared" si="3"/>
        <v>#DIV/0!</v>
      </c>
      <c r="AJ74" s="63" t="e">
        <f>(AI74+AI75)/2/2*100</f>
        <v>#DIV/0!</v>
      </c>
      <c r="AK74" s="66"/>
    </row>
    <row r="75" spans="1:37" ht="15.75" thickBot="1" x14ac:dyDescent="0.3">
      <c r="A75" s="124"/>
      <c r="B75" s="147"/>
      <c r="C75" s="41">
        <v>71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0">
        <f t="shared" si="2"/>
        <v>0</v>
      </c>
      <c r="AI75" s="39" t="e">
        <f t="shared" si="3"/>
        <v>#DIV/0!</v>
      </c>
      <c r="AJ75" s="110"/>
      <c r="AK75" s="66"/>
    </row>
    <row r="76" spans="1:37" ht="15.75" thickBot="1" x14ac:dyDescent="0.3">
      <c r="A76" s="124"/>
      <c r="B76" s="113" t="s">
        <v>29</v>
      </c>
      <c r="C76" s="43">
        <v>72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8">
        <f t="shared" si="2"/>
        <v>0</v>
      </c>
      <c r="AI76" s="39" t="e">
        <f t="shared" si="3"/>
        <v>#DIV/0!</v>
      </c>
      <c r="AJ76" s="63" t="e">
        <f>(AI76+AI77+AI78+AI79)/4/2*100</f>
        <v>#DIV/0!</v>
      </c>
      <c r="AK76" s="66"/>
    </row>
    <row r="77" spans="1:37" ht="15.75" thickBot="1" x14ac:dyDescent="0.3">
      <c r="A77" s="124"/>
      <c r="B77" s="115"/>
      <c r="C77" s="3">
        <v>73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2">
        <f t="shared" si="2"/>
        <v>0</v>
      </c>
      <c r="AI77" s="39" t="e">
        <f t="shared" si="3"/>
        <v>#DIV/0!</v>
      </c>
      <c r="AJ77" s="65"/>
      <c r="AK77" s="66"/>
    </row>
    <row r="78" spans="1:37" ht="15.75" thickBot="1" x14ac:dyDescent="0.3">
      <c r="A78" s="124"/>
      <c r="B78" s="115"/>
      <c r="C78" s="3">
        <v>74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2">
        <f t="shared" si="2"/>
        <v>0</v>
      </c>
      <c r="AI78" s="39" t="e">
        <f t="shared" si="3"/>
        <v>#DIV/0!</v>
      </c>
      <c r="AJ78" s="65"/>
      <c r="AK78" s="66"/>
    </row>
    <row r="79" spans="1:37" ht="15.75" thickBot="1" x14ac:dyDescent="0.3">
      <c r="A79" s="124"/>
      <c r="B79" s="114"/>
      <c r="C79" s="41">
        <v>75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0">
        <f t="shared" si="2"/>
        <v>0</v>
      </c>
      <c r="AI79" s="39" t="e">
        <f t="shared" si="3"/>
        <v>#DIV/0!</v>
      </c>
      <c r="AJ79" s="110"/>
      <c r="AK79" s="66"/>
    </row>
    <row r="80" spans="1:37" ht="15.75" thickBot="1" x14ac:dyDescent="0.3">
      <c r="A80" s="124"/>
      <c r="B80" s="113" t="s">
        <v>10</v>
      </c>
      <c r="C80" s="43">
        <v>76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8">
        <f t="shared" si="2"/>
        <v>0</v>
      </c>
      <c r="AI80" s="39" t="e">
        <f t="shared" si="3"/>
        <v>#DIV/0!</v>
      </c>
      <c r="AJ80" s="63" t="e">
        <f>(AI80+AI81+AI82+AI83)/4/2*100</f>
        <v>#DIV/0!</v>
      </c>
      <c r="AK80" s="66"/>
    </row>
    <row r="81" spans="1:37" ht="15.75" thickBot="1" x14ac:dyDescent="0.3">
      <c r="A81" s="124"/>
      <c r="B81" s="115"/>
      <c r="C81" s="3">
        <v>77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2">
        <f t="shared" si="2"/>
        <v>0</v>
      </c>
      <c r="AI81" s="39" t="e">
        <f t="shared" si="3"/>
        <v>#DIV/0!</v>
      </c>
      <c r="AJ81" s="65"/>
      <c r="AK81" s="66"/>
    </row>
    <row r="82" spans="1:37" ht="15.75" thickBot="1" x14ac:dyDescent="0.3">
      <c r="A82" s="124"/>
      <c r="B82" s="115"/>
      <c r="C82" s="3">
        <v>78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2">
        <f t="shared" si="2"/>
        <v>0</v>
      </c>
      <c r="AI82" s="39" t="e">
        <f t="shared" si="3"/>
        <v>#DIV/0!</v>
      </c>
      <c r="AJ82" s="65"/>
      <c r="AK82" s="66"/>
    </row>
    <row r="83" spans="1:37" ht="15.75" thickBot="1" x14ac:dyDescent="0.3">
      <c r="A83" s="124"/>
      <c r="B83" s="114"/>
      <c r="C83" s="41">
        <v>79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0">
        <f t="shared" si="2"/>
        <v>0</v>
      </c>
      <c r="AI83" s="39" t="e">
        <f t="shared" si="3"/>
        <v>#DIV/0!</v>
      </c>
      <c r="AJ83" s="110"/>
      <c r="AK83" s="66"/>
    </row>
    <row r="84" spans="1:37" ht="15.75" thickBot="1" x14ac:dyDescent="0.3">
      <c r="A84" s="124"/>
      <c r="B84" s="113" t="s">
        <v>31</v>
      </c>
      <c r="C84" s="43">
        <v>80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8">
        <f t="shared" si="2"/>
        <v>0</v>
      </c>
      <c r="AI84" s="39" t="e">
        <f t="shared" si="3"/>
        <v>#DIV/0!</v>
      </c>
      <c r="AJ84" s="63" t="e">
        <f>(AI84+AI85+AI86+AI87+AI88+AI89+AI90)/7/2*100</f>
        <v>#DIV/0!</v>
      </c>
      <c r="AK84" s="66"/>
    </row>
    <row r="85" spans="1:37" ht="15.75" thickBot="1" x14ac:dyDescent="0.3">
      <c r="A85" s="124"/>
      <c r="B85" s="115"/>
      <c r="C85" s="3">
        <v>81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2">
        <f t="shared" si="2"/>
        <v>0</v>
      </c>
      <c r="AI85" s="39" t="e">
        <f t="shared" si="3"/>
        <v>#DIV/0!</v>
      </c>
      <c r="AJ85" s="65"/>
      <c r="AK85" s="66"/>
    </row>
    <row r="86" spans="1:37" ht="15.75" thickBot="1" x14ac:dyDescent="0.3">
      <c r="A86" s="124"/>
      <c r="B86" s="115"/>
      <c r="C86" s="3">
        <v>82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2">
        <f t="shared" si="2"/>
        <v>0</v>
      </c>
      <c r="AI86" s="39" t="e">
        <f t="shared" si="3"/>
        <v>#DIV/0!</v>
      </c>
      <c r="AJ86" s="65"/>
      <c r="AK86" s="66"/>
    </row>
    <row r="87" spans="1:37" ht="15.75" thickBot="1" x14ac:dyDescent="0.3">
      <c r="A87" s="124"/>
      <c r="B87" s="115"/>
      <c r="C87" s="3">
        <v>83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2">
        <f t="shared" si="2"/>
        <v>0</v>
      </c>
      <c r="AI87" s="39" t="e">
        <f t="shared" si="3"/>
        <v>#DIV/0!</v>
      </c>
      <c r="AJ87" s="65"/>
      <c r="AK87" s="66"/>
    </row>
    <row r="88" spans="1:37" ht="15.75" thickBot="1" x14ac:dyDescent="0.3">
      <c r="A88" s="124"/>
      <c r="B88" s="115"/>
      <c r="C88" s="3">
        <v>84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2">
        <f t="shared" si="2"/>
        <v>0</v>
      </c>
      <c r="AI88" s="39" t="e">
        <f t="shared" si="3"/>
        <v>#DIV/0!</v>
      </c>
      <c r="AJ88" s="65"/>
      <c r="AK88" s="66"/>
    </row>
    <row r="89" spans="1:37" ht="15.75" thickBot="1" x14ac:dyDescent="0.3">
      <c r="A89" s="124"/>
      <c r="B89" s="115"/>
      <c r="C89" s="3">
        <v>85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2">
        <f t="shared" si="2"/>
        <v>0</v>
      </c>
      <c r="AI89" s="39" t="e">
        <f t="shared" si="3"/>
        <v>#DIV/0!</v>
      </c>
      <c r="AJ89" s="65"/>
      <c r="AK89" s="66"/>
    </row>
    <row r="90" spans="1:37" ht="15.75" thickBot="1" x14ac:dyDescent="0.3">
      <c r="A90" s="124"/>
      <c r="B90" s="114"/>
      <c r="C90" s="41">
        <v>86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0">
        <f t="shared" si="2"/>
        <v>0</v>
      </c>
      <c r="AI90" s="39" t="e">
        <f t="shared" si="3"/>
        <v>#DIV/0!</v>
      </c>
      <c r="AJ90" s="110"/>
      <c r="AK90" s="66"/>
    </row>
    <row r="91" spans="1:37" ht="15.75" thickBot="1" x14ac:dyDescent="0.3">
      <c r="A91" s="124"/>
      <c r="B91" s="113" t="s">
        <v>32</v>
      </c>
      <c r="C91" s="43">
        <v>87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8">
        <f t="shared" si="2"/>
        <v>0</v>
      </c>
      <c r="AI91" s="39" t="e">
        <f t="shared" si="3"/>
        <v>#DIV/0!</v>
      </c>
      <c r="AJ91" s="63" t="e">
        <f>(AI91+AI92)/2/2*100</f>
        <v>#DIV/0!</v>
      </c>
      <c r="AK91" s="66"/>
    </row>
    <row r="92" spans="1:37" ht="15.75" thickBot="1" x14ac:dyDescent="0.3">
      <c r="A92" s="124"/>
      <c r="B92" s="114"/>
      <c r="C92" s="41">
        <v>88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0">
        <f t="shared" si="2"/>
        <v>0</v>
      </c>
      <c r="AI92" s="39" t="e">
        <f t="shared" si="3"/>
        <v>#DIV/0!</v>
      </c>
      <c r="AJ92" s="110"/>
      <c r="AK92" s="66"/>
    </row>
    <row r="93" spans="1:37" ht="15" customHeight="1" thickBot="1" x14ac:dyDescent="0.3">
      <c r="A93" s="124"/>
      <c r="B93" s="151" t="s">
        <v>33</v>
      </c>
      <c r="C93" s="43">
        <v>89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8">
        <f t="shared" si="2"/>
        <v>0</v>
      </c>
      <c r="AI93" s="39" t="e">
        <f t="shared" si="3"/>
        <v>#DIV/0!</v>
      </c>
      <c r="AJ93" s="63" t="e">
        <f>(AI93+AI94)/2/2*100</f>
        <v>#DIV/0!</v>
      </c>
      <c r="AK93" s="66"/>
    </row>
    <row r="94" spans="1:37" ht="15" customHeight="1" thickBot="1" x14ac:dyDescent="0.3">
      <c r="A94" s="125"/>
      <c r="B94" s="152"/>
      <c r="C94" s="41">
        <v>90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0">
        <f t="shared" si="2"/>
        <v>0</v>
      </c>
      <c r="AI94" s="39" t="e">
        <f t="shared" si="3"/>
        <v>#DIV/0!</v>
      </c>
      <c r="AJ94" s="110"/>
      <c r="AK94" s="66"/>
    </row>
    <row r="95" spans="1:37" ht="15" customHeight="1" thickBot="1" x14ac:dyDescent="0.3">
      <c r="A95" s="148"/>
      <c r="B95" s="149"/>
      <c r="C95" s="46">
        <v>91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>
        <f t="shared" ref="D95:AG95" si="4">(AD41+AD87+AD93)/3</f>
        <v>0</v>
      </c>
      <c r="AE95" s="43">
        <f t="shared" si="4"/>
        <v>0</v>
      </c>
      <c r="AF95" s="43">
        <f t="shared" si="4"/>
        <v>0</v>
      </c>
      <c r="AG95" s="43">
        <f t="shared" si="4"/>
        <v>0</v>
      </c>
      <c r="AH95" s="38">
        <f t="shared" si="2"/>
        <v>0</v>
      </c>
      <c r="AI95" s="39">
        <f t="shared" si="3"/>
        <v>0</v>
      </c>
      <c r="AJ95" s="63">
        <f>(AI95+AI96+AI97)/3/2*100</f>
        <v>0</v>
      </c>
      <c r="AK95" s="66"/>
    </row>
    <row r="96" spans="1:37" ht="15" customHeight="1" thickBot="1" x14ac:dyDescent="0.3">
      <c r="A96" s="124"/>
      <c r="B96" s="149"/>
      <c r="C96" s="47">
        <v>92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>
        <f t="shared" ref="D96:AG96" si="5">(AD6+AD42)/2</f>
        <v>0</v>
      </c>
      <c r="AE96" s="3">
        <f t="shared" si="5"/>
        <v>0</v>
      </c>
      <c r="AF96" s="3">
        <f t="shared" si="5"/>
        <v>0</v>
      </c>
      <c r="AG96" s="3">
        <f t="shared" si="5"/>
        <v>0</v>
      </c>
      <c r="AH96" s="2">
        <f t="shared" si="2"/>
        <v>0</v>
      </c>
      <c r="AI96" s="39">
        <f t="shared" si="3"/>
        <v>0</v>
      </c>
      <c r="AJ96" s="65"/>
      <c r="AK96" s="66"/>
    </row>
    <row r="97" spans="1:37" ht="15" customHeight="1" thickBot="1" x14ac:dyDescent="0.3">
      <c r="A97" s="125"/>
      <c r="B97" s="150"/>
      <c r="C97" s="48">
        <v>93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>
        <f t="shared" ref="D97:AG97" si="6">(AD18+AD40)/2</f>
        <v>0</v>
      </c>
      <c r="AE97" s="45">
        <f t="shared" si="6"/>
        <v>0</v>
      </c>
      <c r="AF97" s="45">
        <f t="shared" si="6"/>
        <v>0</v>
      </c>
      <c r="AG97" s="45">
        <f t="shared" si="6"/>
        <v>0</v>
      </c>
      <c r="AH97" s="36">
        <f t="shared" si="2"/>
        <v>0</v>
      </c>
      <c r="AI97" s="39">
        <f t="shared" si="3"/>
        <v>0</v>
      </c>
      <c r="AJ97" s="67"/>
      <c r="AK97" s="68"/>
    </row>
    <row r="98" spans="1:37" ht="15" customHeight="1" x14ac:dyDescent="0.25">
      <c r="A98" s="34" t="s">
        <v>57</v>
      </c>
      <c r="B98" s="50"/>
      <c r="C98" s="51"/>
      <c r="D98" s="3">
        <f t="shared" ref="D98:AH98" si="7">SUM(D5:D97)</f>
        <v>0</v>
      </c>
      <c r="E98" s="3">
        <f t="shared" si="7"/>
        <v>0</v>
      </c>
      <c r="F98" s="3">
        <f t="shared" si="7"/>
        <v>0</v>
      </c>
      <c r="G98" s="3">
        <f t="shared" si="7"/>
        <v>0</v>
      </c>
      <c r="H98" s="3">
        <f t="shared" si="7"/>
        <v>0</v>
      </c>
      <c r="I98" s="3">
        <f t="shared" si="7"/>
        <v>0</v>
      </c>
      <c r="J98" s="3">
        <f t="shared" si="7"/>
        <v>0</v>
      </c>
      <c r="K98" s="3">
        <f t="shared" si="7"/>
        <v>0</v>
      </c>
      <c r="L98" s="3">
        <f t="shared" si="7"/>
        <v>0</v>
      </c>
      <c r="M98" s="3">
        <f t="shared" si="7"/>
        <v>0</v>
      </c>
      <c r="N98" s="3">
        <f t="shared" si="7"/>
        <v>0</v>
      </c>
      <c r="O98" s="3">
        <f t="shared" si="7"/>
        <v>0</v>
      </c>
      <c r="P98" s="3">
        <f t="shared" si="7"/>
        <v>0</v>
      </c>
      <c r="Q98" s="3">
        <f t="shared" si="7"/>
        <v>0</v>
      </c>
      <c r="R98" s="3">
        <f t="shared" si="7"/>
        <v>0</v>
      </c>
      <c r="S98" s="3">
        <f t="shared" si="7"/>
        <v>0</v>
      </c>
      <c r="T98" s="3">
        <f t="shared" si="7"/>
        <v>0</v>
      </c>
      <c r="U98" s="3">
        <f t="shared" si="7"/>
        <v>0</v>
      </c>
      <c r="V98" s="3">
        <f t="shared" si="7"/>
        <v>0</v>
      </c>
      <c r="W98" s="3">
        <f t="shared" si="7"/>
        <v>0</v>
      </c>
      <c r="X98" s="3">
        <f t="shared" si="7"/>
        <v>0</v>
      </c>
      <c r="Y98" s="3">
        <f t="shared" si="7"/>
        <v>0</v>
      </c>
      <c r="Z98" s="3">
        <f t="shared" si="7"/>
        <v>0</v>
      </c>
      <c r="AA98" s="3">
        <f t="shared" si="7"/>
        <v>0</v>
      </c>
      <c r="AB98" s="3">
        <f t="shared" si="7"/>
        <v>0</v>
      </c>
      <c r="AC98" s="3">
        <f t="shared" si="7"/>
        <v>0</v>
      </c>
      <c r="AD98" s="3">
        <f t="shared" si="7"/>
        <v>0</v>
      </c>
      <c r="AE98" s="3">
        <f t="shared" si="7"/>
        <v>0</v>
      </c>
      <c r="AF98" s="3">
        <f t="shared" si="7"/>
        <v>0</v>
      </c>
      <c r="AG98" s="3">
        <f t="shared" si="7"/>
        <v>0</v>
      </c>
      <c r="AH98" s="3">
        <f t="shared" si="7"/>
        <v>0</v>
      </c>
      <c r="AI98" s="3"/>
      <c r="AJ98" s="54"/>
      <c r="AK98" s="52"/>
    </row>
    <row r="99" spans="1:37" ht="15" customHeight="1" x14ac:dyDescent="0.25">
      <c r="A99" s="34" t="s">
        <v>58</v>
      </c>
      <c r="B99" s="50"/>
      <c r="C99" s="51"/>
      <c r="D99" s="111">
        <f>D98/186</f>
        <v>0</v>
      </c>
      <c r="E99" s="111">
        <f t="shared" ref="E99:AG99" si="8">E98/186</f>
        <v>0</v>
      </c>
      <c r="F99" s="111">
        <f t="shared" si="8"/>
        <v>0</v>
      </c>
      <c r="G99" s="111">
        <f t="shared" si="8"/>
        <v>0</v>
      </c>
      <c r="H99" s="111">
        <f t="shared" si="8"/>
        <v>0</v>
      </c>
      <c r="I99" s="111">
        <f t="shared" si="8"/>
        <v>0</v>
      </c>
      <c r="J99" s="111">
        <f t="shared" si="8"/>
        <v>0</v>
      </c>
      <c r="K99" s="111">
        <f t="shared" si="8"/>
        <v>0</v>
      </c>
      <c r="L99" s="111">
        <f t="shared" si="8"/>
        <v>0</v>
      </c>
      <c r="M99" s="111">
        <f t="shared" si="8"/>
        <v>0</v>
      </c>
      <c r="N99" s="111">
        <f t="shared" si="8"/>
        <v>0</v>
      </c>
      <c r="O99" s="111">
        <f t="shared" si="8"/>
        <v>0</v>
      </c>
      <c r="P99" s="111">
        <f t="shared" si="8"/>
        <v>0</v>
      </c>
      <c r="Q99" s="111">
        <f t="shared" si="8"/>
        <v>0</v>
      </c>
      <c r="R99" s="111">
        <f t="shared" si="8"/>
        <v>0</v>
      </c>
      <c r="S99" s="111">
        <f t="shared" si="8"/>
        <v>0</v>
      </c>
      <c r="T99" s="111">
        <f t="shared" si="8"/>
        <v>0</v>
      </c>
      <c r="U99" s="111">
        <f t="shared" si="8"/>
        <v>0</v>
      </c>
      <c r="V99" s="111">
        <f t="shared" si="8"/>
        <v>0</v>
      </c>
      <c r="W99" s="111">
        <f t="shared" si="8"/>
        <v>0</v>
      </c>
      <c r="X99" s="111">
        <f t="shared" si="8"/>
        <v>0</v>
      </c>
      <c r="Y99" s="111">
        <f t="shared" si="8"/>
        <v>0</v>
      </c>
      <c r="Z99" s="111">
        <f t="shared" si="8"/>
        <v>0</v>
      </c>
      <c r="AA99" s="111">
        <f t="shared" si="8"/>
        <v>0</v>
      </c>
      <c r="AB99" s="111">
        <f t="shared" si="8"/>
        <v>0</v>
      </c>
      <c r="AC99" s="111">
        <f t="shared" si="8"/>
        <v>0</v>
      </c>
      <c r="AD99" s="111">
        <f t="shared" si="8"/>
        <v>0</v>
      </c>
      <c r="AE99" s="111">
        <f t="shared" si="8"/>
        <v>0</v>
      </c>
      <c r="AF99" s="111">
        <f t="shared" si="8"/>
        <v>0</v>
      </c>
      <c r="AG99" s="111">
        <f t="shared" si="8"/>
        <v>0</v>
      </c>
      <c r="AH99" s="3"/>
      <c r="AI99" s="3"/>
      <c r="AJ99" s="54"/>
      <c r="AK99" s="52"/>
    </row>
    <row r="100" spans="1:37" x14ac:dyDescent="0.25">
      <c r="A100" s="140" t="s">
        <v>62</v>
      </c>
      <c r="B100" s="140"/>
      <c r="C100" s="141"/>
      <c r="D100" s="3">
        <f>D98/186*100</f>
        <v>0</v>
      </c>
      <c r="E100" s="3">
        <f t="shared" ref="E100:AG100" si="9">E98/186*100</f>
        <v>0</v>
      </c>
      <c r="F100" s="3">
        <f t="shared" si="9"/>
        <v>0</v>
      </c>
      <c r="G100" s="3">
        <f t="shared" si="9"/>
        <v>0</v>
      </c>
      <c r="H100" s="3">
        <f t="shared" si="9"/>
        <v>0</v>
      </c>
      <c r="I100" s="3">
        <f t="shared" si="9"/>
        <v>0</v>
      </c>
      <c r="J100" s="3">
        <f t="shared" si="9"/>
        <v>0</v>
      </c>
      <c r="K100" s="3">
        <f t="shared" si="9"/>
        <v>0</v>
      </c>
      <c r="L100" s="3">
        <f t="shared" si="9"/>
        <v>0</v>
      </c>
      <c r="M100" s="3">
        <f t="shared" si="9"/>
        <v>0</v>
      </c>
      <c r="N100" s="3">
        <f t="shared" si="9"/>
        <v>0</v>
      </c>
      <c r="O100" s="3">
        <f t="shared" si="9"/>
        <v>0</v>
      </c>
      <c r="P100" s="3">
        <f t="shared" si="9"/>
        <v>0</v>
      </c>
      <c r="Q100" s="3">
        <f t="shared" si="9"/>
        <v>0</v>
      </c>
      <c r="R100" s="3">
        <f t="shared" si="9"/>
        <v>0</v>
      </c>
      <c r="S100" s="3">
        <f t="shared" si="9"/>
        <v>0</v>
      </c>
      <c r="T100" s="3">
        <f t="shared" si="9"/>
        <v>0</v>
      </c>
      <c r="U100" s="3">
        <f t="shared" si="9"/>
        <v>0</v>
      </c>
      <c r="V100" s="3">
        <f t="shared" si="9"/>
        <v>0</v>
      </c>
      <c r="W100" s="3">
        <f t="shared" si="9"/>
        <v>0</v>
      </c>
      <c r="X100" s="3">
        <f t="shared" si="9"/>
        <v>0</v>
      </c>
      <c r="Y100" s="3">
        <f t="shared" si="9"/>
        <v>0</v>
      </c>
      <c r="Z100" s="3">
        <f t="shared" si="9"/>
        <v>0</v>
      </c>
      <c r="AA100" s="3">
        <f t="shared" si="9"/>
        <v>0</v>
      </c>
      <c r="AB100" s="3">
        <f t="shared" si="9"/>
        <v>0</v>
      </c>
      <c r="AC100" s="3">
        <f t="shared" si="9"/>
        <v>0</v>
      </c>
      <c r="AD100" s="3">
        <f t="shared" si="9"/>
        <v>0</v>
      </c>
      <c r="AE100" s="3">
        <f t="shared" si="9"/>
        <v>0</v>
      </c>
      <c r="AF100" s="3">
        <f t="shared" si="9"/>
        <v>0</v>
      </c>
      <c r="AG100" s="3">
        <f t="shared" si="9"/>
        <v>0</v>
      </c>
      <c r="AH100" s="2"/>
      <c r="AI100" s="35"/>
      <c r="AJ100" s="35"/>
      <c r="AK100" s="53"/>
    </row>
    <row r="101" spans="1:3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3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3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3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</sheetData>
  <mergeCells count="26">
    <mergeCell ref="AH3:AH4"/>
    <mergeCell ref="AI3:AI4"/>
    <mergeCell ref="AJ3:AK4"/>
    <mergeCell ref="B72:B73"/>
    <mergeCell ref="A13:B20"/>
    <mergeCell ref="A21:B28"/>
    <mergeCell ref="A29:B34"/>
    <mergeCell ref="A5:B12"/>
    <mergeCell ref="B62:B68"/>
    <mergeCell ref="B69:B71"/>
    <mergeCell ref="A1:O1"/>
    <mergeCell ref="A3:C4"/>
    <mergeCell ref="B74:B75"/>
    <mergeCell ref="B76:B79"/>
    <mergeCell ref="A35:B39"/>
    <mergeCell ref="A40:B45"/>
    <mergeCell ref="A46:A94"/>
    <mergeCell ref="B46:B55"/>
    <mergeCell ref="B56:B59"/>
    <mergeCell ref="B60:B61"/>
    <mergeCell ref="B93:B94"/>
    <mergeCell ref="A95:B97"/>
    <mergeCell ref="A100:C100"/>
    <mergeCell ref="B80:B83"/>
    <mergeCell ref="B84:B90"/>
    <mergeCell ref="B91:B92"/>
  </mergeCells>
  <pageMargins left="0" right="0" top="0" bottom="0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D34" sqref="D34"/>
    </sheetView>
  </sheetViews>
  <sheetFormatPr defaultRowHeight="15" x14ac:dyDescent="0.25"/>
  <cols>
    <col min="1" max="1" width="4.7109375" customWidth="1"/>
    <col min="2" max="2" width="35.7109375" customWidth="1"/>
    <col min="3" max="4" width="17.42578125" customWidth="1"/>
    <col min="5" max="5" width="8" customWidth="1"/>
    <col min="6" max="6" width="5" customWidth="1"/>
  </cols>
  <sheetData>
    <row r="1" spans="1:6" ht="30" x14ac:dyDescent="0.25">
      <c r="A1" s="6"/>
      <c r="B1" s="6" t="s">
        <v>14</v>
      </c>
      <c r="C1" s="7" t="s">
        <v>15</v>
      </c>
      <c r="D1" s="7" t="s">
        <v>16</v>
      </c>
      <c r="E1" s="156" t="s">
        <v>17</v>
      </c>
      <c r="F1" s="157"/>
    </row>
    <row r="2" spans="1:6" x14ac:dyDescent="0.25">
      <c r="A2" s="8">
        <v>1</v>
      </c>
      <c r="B2" s="8" t="str">
        <f>'начало года'!D3</f>
        <v>Абзалов Эмиль</v>
      </c>
      <c r="C2" s="9">
        <f>'начало года'!D100</f>
        <v>62.365591397849464</v>
      </c>
      <c r="D2" s="9">
        <f>'конец года'!D100</f>
        <v>0</v>
      </c>
      <c r="E2" s="10">
        <f t="shared" ref="E2:E27" si="0">IF(OR(C2="-",D2="-"),"-",D2-C2)</f>
        <v>-62.365591397849464</v>
      </c>
      <c r="F2" s="11" t="s">
        <v>18</v>
      </c>
    </row>
    <row r="3" spans="1:6" x14ac:dyDescent="0.25">
      <c r="A3" s="8">
        <v>2</v>
      </c>
      <c r="B3" s="8" t="str">
        <f>'начало года'!E3</f>
        <v>Аминова Полина</v>
      </c>
      <c r="C3" s="9">
        <f>'начало года'!E100</f>
        <v>85.483870967741936</v>
      </c>
      <c r="D3" s="9">
        <f>'конец года'!E100</f>
        <v>0</v>
      </c>
      <c r="E3" s="10">
        <f t="shared" si="0"/>
        <v>-85.483870967741936</v>
      </c>
      <c r="F3" s="11" t="s">
        <v>18</v>
      </c>
    </row>
    <row r="4" spans="1:6" x14ac:dyDescent="0.25">
      <c r="A4" s="8">
        <v>3</v>
      </c>
      <c r="B4" s="8" t="str">
        <f>'начало года'!F3</f>
        <v>Аскарова Эльвина</v>
      </c>
      <c r="C4" s="9">
        <f>'начало года'!F100</f>
        <v>82.795698924731184</v>
      </c>
      <c r="D4" s="9">
        <f>'конец года'!F100</f>
        <v>0</v>
      </c>
      <c r="E4" s="10">
        <f t="shared" si="0"/>
        <v>-82.795698924731184</v>
      </c>
      <c r="F4" s="11" t="s">
        <v>18</v>
      </c>
    </row>
    <row r="5" spans="1:6" x14ac:dyDescent="0.25">
      <c r="A5" s="8">
        <v>4</v>
      </c>
      <c r="B5" s="8" t="str">
        <f>'начало года'!G3</f>
        <v>Ахуджанов Юсуф</v>
      </c>
      <c r="C5" s="9">
        <f>'начало года'!G100</f>
        <v>50</v>
      </c>
      <c r="D5" s="9">
        <f>'конец года'!G100</f>
        <v>0</v>
      </c>
      <c r="E5" s="10">
        <f t="shared" si="0"/>
        <v>-50</v>
      </c>
      <c r="F5" s="11" t="s">
        <v>18</v>
      </c>
    </row>
    <row r="6" spans="1:6" x14ac:dyDescent="0.25">
      <c r="A6" s="8">
        <v>5</v>
      </c>
      <c r="B6" s="8" t="str">
        <f>'начало года'!H3</f>
        <v>Гарипов Камиль</v>
      </c>
      <c r="C6" s="9">
        <f>'начало года'!H100</f>
        <v>50</v>
      </c>
      <c r="D6" s="9">
        <f>'конец года'!H100</f>
        <v>0</v>
      </c>
      <c r="E6" s="10">
        <f t="shared" si="0"/>
        <v>-50</v>
      </c>
      <c r="F6" s="11" t="s">
        <v>18</v>
      </c>
    </row>
    <row r="7" spans="1:6" x14ac:dyDescent="0.25">
      <c r="A7" s="8">
        <v>6</v>
      </c>
      <c r="B7" s="8" t="str">
        <f>'начало года'!I3</f>
        <v>Гизатуллина Аделина</v>
      </c>
      <c r="C7" s="9">
        <f>'начало года'!I100</f>
        <v>81.182795698924721</v>
      </c>
      <c r="D7" s="9">
        <f>'конец года'!I100</f>
        <v>0</v>
      </c>
      <c r="E7" s="10">
        <f t="shared" si="0"/>
        <v>-81.182795698924721</v>
      </c>
      <c r="F7" s="11" t="s">
        <v>18</v>
      </c>
    </row>
    <row r="8" spans="1:6" x14ac:dyDescent="0.25">
      <c r="A8" s="8">
        <v>7</v>
      </c>
      <c r="B8" s="8" t="str">
        <f>'начало года'!J3</f>
        <v>Давлятов Арслан</v>
      </c>
      <c r="C8" s="9">
        <f>'начало года'!J100</f>
        <v>87.634408602150543</v>
      </c>
      <c r="D8" s="9">
        <f>'конец года'!J100</f>
        <v>0</v>
      </c>
      <c r="E8" s="10">
        <f t="shared" si="0"/>
        <v>-87.634408602150543</v>
      </c>
      <c r="F8" s="11" t="s">
        <v>18</v>
      </c>
    </row>
    <row r="9" spans="1:6" x14ac:dyDescent="0.25">
      <c r="A9" s="8">
        <v>8</v>
      </c>
      <c r="B9" s="8" t="str">
        <f>'начало года'!K3</f>
        <v>Ибрагимов Тимур</v>
      </c>
      <c r="C9" s="9">
        <f>'начало года'!K100</f>
        <v>60.215053763440864</v>
      </c>
      <c r="D9" s="9">
        <f>'конец года'!K100</f>
        <v>0</v>
      </c>
      <c r="E9" s="10">
        <f t="shared" si="0"/>
        <v>-60.215053763440864</v>
      </c>
      <c r="F9" s="11" t="s">
        <v>18</v>
      </c>
    </row>
    <row r="10" spans="1:6" x14ac:dyDescent="0.25">
      <c r="A10" s="8">
        <v>9</v>
      </c>
      <c r="B10" s="8" t="str">
        <f>'начало года'!L3</f>
        <v>Калимуллин Амирхан</v>
      </c>
      <c r="C10" s="9">
        <f>'начало года'!L100</f>
        <v>83.333333333333343</v>
      </c>
      <c r="D10" s="9">
        <f>'конец года'!L100</f>
        <v>0</v>
      </c>
      <c r="E10" s="10">
        <f t="shared" si="0"/>
        <v>-83.333333333333343</v>
      </c>
      <c r="F10" s="11" t="s">
        <v>18</v>
      </c>
    </row>
    <row r="11" spans="1:6" x14ac:dyDescent="0.25">
      <c r="A11" s="8">
        <v>10</v>
      </c>
      <c r="B11" s="8" t="str">
        <f>'начало года'!M3</f>
        <v>Кирюшина Таисия</v>
      </c>
      <c r="C11" s="9">
        <f>'начало года'!M100</f>
        <v>94.623655913978496</v>
      </c>
      <c r="D11" s="9">
        <f>'конец года'!M100</f>
        <v>0</v>
      </c>
      <c r="E11" s="10">
        <f t="shared" si="0"/>
        <v>-94.623655913978496</v>
      </c>
      <c r="F11" s="11" t="s">
        <v>18</v>
      </c>
    </row>
    <row r="12" spans="1:6" x14ac:dyDescent="0.25">
      <c r="A12" s="8">
        <v>11</v>
      </c>
      <c r="B12" s="8" t="str">
        <f>'начало года'!N3</f>
        <v>Клинов Константин</v>
      </c>
      <c r="C12" s="9">
        <f>'начало года'!N100</f>
        <v>75.268817204301072</v>
      </c>
      <c r="D12" s="9">
        <f>'конец года'!N100</f>
        <v>0</v>
      </c>
      <c r="E12" s="10">
        <f t="shared" si="0"/>
        <v>-75.268817204301072</v>
      </c>
      <c r="F12" s="11" t="s">
        <v>18</v>
      </c>
    </row>
    <row r="13" spans="1:6" x14ac:dyDescent="0.25">
      <c r="A13" s="8">
        <v>12</v>
      </c>
      <c r="B13" s="8" t="str">
        <f>'начало года'!O3</f>
        <v>Леухин Егор</v>
      </c>
      <c r="C13" s="9">
        <f>'начало года'!O100</f>
        <v>87.096774193548384</v>
      </c>
      <c r="D13" s="9">
        <f>'конец года'!O100</f>
        <v>0</v>
      </c>
      <c r="E13" s="10">
        <f t="shared" si="0"/>
        <v>-87.096774193548384</v>
      </c>
      <c r="F13" s="11" t="s">
        <v>18</v>
      </c>
    </row>
    <row r="14" spans="1:6" x14ac:dyDescent="0.25">
      <c r="A14" s="8">
        <v>13</v>
      </c>
      <c r="B14" s="8" t="str">
        <f>'начало года'!P3</f>
        <v>Медунова Веста</v>
      </c>
      <c r="C14" s="9">
        <f>'начало года'!P100</f>
        <v>96.774193548387103</v>
      </c>
      <c r="D14" s="9">
        <f>'конец года'!P100</f>
        <v>0</v>
      </c>
      <c r="E14" s="10">
        <f t="shared" si="0"/>
        <v>-96.774193548387103</v>
      </c>
      <c r="F14" s="11" t="s">
        <v>18</v>
      </c>
    </row>
    <row r="15" spans="1:6" x14ac:dyDescent="0.25">
      <c r="A15" s="8">
        <v>14</v>
      </c>
      <c r="B15" s="8" t="str">
        <f>'начало года'!Q3</f>
        <v xml:space="preserve">Мингазова Амалия </v>
      </c>
      <c r="C15" s="9">
        <f>'начало года'!Q100</f>
        <v>62.903225806451616</v>
      </c>
      <c r="D15" s="9">
        <f>'конец года'!Q100</f>
        <v>0</v>
      </c>
      <c r="E15" s="10">
        <f t="shared" si="0"/>
        <v>-62.903225806451616</v>
      </c>
      <c r="F15" s="11" t="s">
        <v>18</v>
      </c>
    </row>
    <row r="16" spans="1:6" x14ac:dyDescent="0.25">
      <c r="A16" s="8">
        <v>15</v>
      </c>
      <c r="B16" s="8" t="str">
        <f>'начало года'!R3</f>
        <v>Муртазина Анетта</v>
      </c>
      <c r="C16" s="9">
        <f>'начало года'!R100</f>
        <v>70.430107526881727</v>
      </c>
      <c r="D16" s="9">
        <f>'конец года'!R100</f>
        <v>0</v>
      </c>
      <c r="E16" s="10">
        <f t="shared" si="0"/>
        <v>-70.430107526881727</v>
      </c>
      <c r="F16" s="11" t="s">
        <v>18</v>
      </c>
    </row>
    <row r="17" spans="1:6" x14ac:dyDescent="0.25">
      <c r="A17" s="8">
        <v>16</v>
      </c>
      <c r="B17" s="8" t="str">
        <f>'начало года'!S3</f>
        <v>Никифоров Роман</v>
      </c>
      <c r="C17" s="9">
        <f>'начало года'!S100</f>
        <v>70.430107526881727</v>
      </c>
      <c r="D17" s="9">
        <f>'конец года'!S100</f>
        <v>0</v>
      </c>
      <c r="E17" s="10">
        <f t="shared" si="0"/>
        <v>-70.430107526881727</v>
      </c>
      <c r="F17" s="11" t="s">
        <v>18</v>
      </c>
    </row>
    <row r="18" spans="1:6" x14ac:dyDescent="0.25">
      <c r="A18" s="8">
        <v>17</v>
      </c>
      <c r="B18" s="8" t="str">
        <f>'начало года'!T3</f>
        <v>Петрова Анжелика</v>
      </c>
      <c r="C18" s="9">
        <f>'начало года'!T100</f>
        <v>61.827956989247312</v>
      </c>
      <c r="D18" s="9">
        <f>'конец года'!T100</f>
        <v>0</v>
      </c>
      <c r="E18" s="10">
        <f t="shared" si="0"/>
        <v>-61.827956989247312</v>
      </c>
      <c r="F18" s="11" t="s">
        <v>18</v>
      </c>
    </row>
    <row r="19" spans="1:6" x14ac:dyDescent="0.25">
      <c r="A19" s="8">
        <v>18</v>
      </c>
      <c r="B19" s="8" t="str">
        <f>'начало года'!U3</f>
        <v>Поляков Никита</v>
      </c>
      <c r="C19" s="9">
        <f>'начало года'!U100</f>
        <v>56.451612903225815</v>
      </c>
      <c r="D19" s="9">
        <f>'конец года'!U100</f>
        <v>0</v>
      </c>
      <c r="E19" s="10">
        <f t="shared" si="0"/>
        <v>-56.451612903225815</v>
      </c>
      <c r="F19" s="11" t="s">
        <v>18</v>
      </c>
    </row>
    <row r="20" spans="1:6" x14ac:dyDescent="0.25">
      <c r="A20" s="8">
        <v>19</v>
      </c>
      <c r="B20" s="8" t="str">
        <f>'начало года'!V3</f>
        <v>Потапова Томара</v>
      </c>
      <c r="C20" s="9">
        <f>'начало года'!V100</f>
        <v>57.526881720430111</v>
      </c>
      <c r="D20" s="9">
        <f>'конец года'!V100</f>
        <v>0</v>
      </c>
      <c r="E20" s="10">
        <f t="shared" si="0"/>
        <v>-57.526881720430111</v>
      </c>
      <c r="F20" s="11" t="s">
        <v>18</v>
      </c>
    </row>
    <row r="21" spans="1:6" x14ac:dyDescent="0.25">
      <c r="A21" s="8">
        <v>20</v>
      </c>
      <c r="B21" s="8" t="str">
        <f>'начало года'!W3</f>
        <v>Рафиков Амиль</v>
      </c>
      <c r="C21" s="9">
        <f>'начало года'!W100</f>
        <v>64.516129032258064</v>
      </c>
      <c r="D21" s="9">
        <f>'конец года'!W100</f>
        <v>0</v>
      </c>
      <c r="E21" s="10">
        <f t="shared" si="0"/>
        <v>-64.516129032258064</v>
      </c>
      <c r="F21" s="11" t="s">
        <v>18</v>
      </c>
    </row>
    <row r="22" spans="1:6" x14ac:dyDescent="0.25">
      <c r="A22" s="8">
        <v>21</v>
      </c>
      <c r="B22" s="8" t="str">
        <f>'начало года'!X3</f>
        <v>Сирукова Амелия</v>
      </c>
      <c r="C22" s="9">
        <f>'начало года'!X100</f>
        <v>66.666666666666657</v>
      </c>
      <c r="D22" s="9">
        <f>'конец года'!X100</f>
        <v>0</v>
      </c>
      <c r="E22" s="10">
        <f t="shared" si="0"/>
        <v>-66.666666666666657</v>
      </c>
      <c r="F22" s="11" t="s">
        <v>18</v>
      </c>
    </row>
    <row r="23" spans="1:6" x14ac:dyDescent="0.25">
      <c r="A23" s="8">
        <v>22</v>
      </c>
      <c r="B23" s="8" t="str">
        <f>'начало года'!Y3</f>
        <v>Страмило Ева</v>
      </c>
      <c r="C23" s="9">
        <f>'начало года'!Y100</f>
        <v>51.075268817204304</v>
      </c>
      <c r="D23" s="9">
        <f>'конец года'!Y100</f>
        <v>0</v>
      </c>
      <c r="E23" s="10">
        <f t="shared" si="0"/>
        <v>-51.075268817204304</v>
      </c>
      <c r="F23" s="11" t="s">
        <v>18</v>
      </c>
    </row>
    <row r="24" spans="1:6" x14ac:dyDescent="0.25">
      <c r="A24" s="8">
        <v>23</v>
      </c>
      <c r="B24" s="8" t="str">
        <f>'начало года'!Z3</f>
        <v>Тенсина Ева</v>
      </c>
      <c r="C24" s="9">
        <f>'начало года'!Z100</f>
        <v>57.526881720430111</v>
      </c>
      <c r="D24" s="9">
        <f>'конец года'!Z100</f>
        <v>0</v>
      </c>
      <c r="E24" s="10">
        <f t="shared" si="0"/>
        <v>-57.526881720430111</v>
      </c>
      <c r="F24" s="11" t="s">
        <v>18</v>
      </c>
    </row>
    <row r="25" spans="1:6" x14ac:dyDescent="0.25">
      <c r="A25" s="8">
        <v>24</v>
      </c>
      <c r="B25" s="8" t="str">
        <f>'начало года'!AA3</f>
        <v>Хабибуллин Радмир</v>
      </c>
      <c r="C25" s="9">
        <f>'начало года'!AA100</f>
        <v>52.688172043010752</v>
      </c>
      <c r="D25" s="9">
        <f>'конец года'!AA100</f>
        <v>0</v>
      </c>
      <c r="E25" s="10">
        <f t="shared" si="0"/>
        <v>-52.688172043010752</v>
      </c>
      <c r="F25" s="11" t="s">
        <v>18</v>
      </c>
    </row>
    <row r="26" spans="1:6" x14ac:dyDescent="0.25">
      <c r="A26" s="8">
        <v>25</v>
      </c>
      <c r="B26" s="8" t="str">
        <f>'начало года'!AB3</f>
        <v>Шагеев Нияз</v>
      </c>
      <c r="C26" s="9">
        <f>'начало года'!AB100</f>
        <v>50</v>
      </c>
      <c r="D26" s="9">
        <f>'конец года'!AB100</f>
        <v>0</v>
      </c>
      <c r="E26" s="10">
        <f t="shared" si="0"/>
        <v>-50</v>
      </c>
      <c r="F26" s="11" t="s">
        <v>18</v>
      </c>
    </row>
    <row r="27" spans="1:6" x14ac:dyDescent="0.25">
      <c r="A27" s="8">
        <v>26</v>
      </c>
      <c r="B27" s="8">
        <f>'начало года'!AH3</f>
        <v>0</v>
      </c>
      <c r="C27" s="9">
        <f>'начало года'!AH100</f>
        <v>0</v>
      </c>
      <c r="D27" s="9">
        <f>'конец года'!AC100</f>
        <v>0</v>
      </c>
      <c r="E27" s="10">
        <f t="shared" si="0"/>
        <v>0</v>
      </c>
      <c r="F27" s="11" t="s">
        <v>18</v>
      </c>
    </row>
    <row r="28" spans="1:6" x14ac:dyDescent="0.25">
      <c r="A28" s="8"/>
      <c r="B28" s="158" t="s">
        <v>19</v>
      </c>
      <c r="C28" s="158"/>
      <c r="D28" s="158"/>
      <c r="E28" s="10">
        <f>AVERAGE(E2:E27)</f>
        <v>-66.10835401157982</v>
      </c>
      <c r="F28" s="11" t="s">
        <v>18</v>
      </c>
    </row>
    <row r="29" spans="1:6" x14ac:dyDescent="0.25">
      <c r="A29" s="12"/>
      <c r="B29" s="12"/>
      <c r="C29" s="13"/>
      <c r="D29" s="13"/>
      <c r="E29" s="13"/>
      <c r="F29" s="14"/>
    </row>
    <row r="30" spans="1:6" x14ac:dyDescent="0.25">
      <c r="A30" s="159" t="s">
        <v>21</v>
      </c>
      <c r="B30" s="159"/>
      <c r="C30" s="159"/>
      <c r="D30" s="159"/>
      <c r="E30" s="159"/>
      <c r="F30" s="159"/>
    </row>
    <row r="31" spans="1:6" ht="36" customHeight="1" x14ac:dyDescent="0.25">
      <c r="A31" s="19"/>
      <c r="B31" s="20"/>
      <c r="C31" s="17" t="str">
        <f>'[1]6-й год начало года'!AJ4</f>
        <v>Среднее значение по строке</v>
      </c>
      <c r="D31" s="17" t="str">
        <f>'[1]6-й год конец года'!AJ4</f>
        <v>Среднее значение по строке</v>
      </c>
      <c r="E31" s="10" t="e">
        <f t="shared" ref="E31:E39" si="1">D31-C31</f>
        <v>#VALUE!</v>
      </c>
      <c r="F31" s="11" t="s">
        <v>18</v>
      </c>
    </row>
    <row r="32" spans="1:6" ht="115.5" x14ac:dyDescent="0.25">
      <c r="A32" s="19">
        <v>1</v>
      </c>
      <c r="B32" s="55" t="s">
        <v>1</v>
      </c>
      <c r="C32" s="56">
        <f>'начало года'!AK5</f>
        <v>74.519230769230774</v>
      </c>
      <c r="D32" s="56" t="e">
        <f>'конец года'!AJ5</f>
        <v>#DIV/0!</v>
      </c>
      <c r="E32" s="57" t="e">
        <f t="shared" si="1"/>
        <v>#DIV/0!</v>
      </c>
      <c r="F32" s="58" t="s">
        <v>18</v>
      </c>
    </row>
    <row r="33" spans="1:6" ht="89.25" customHeight="1" x14ac:dyDescent="0.25">
      <c r="A33" s="19">
        <v>2</v>
      </c>
      <c r="B33" s="55" t="s">
        <v>2</v>
      </c>
      <c r="C33" s="56">
        <f>'начало года'!AK13</f>
        <v>67.548076923076934</v>
      </c>
      <c r="D33" s="56" t="e">
        <f>'конец года'!AJ13</f>
        <v>#DIV/0!</v>
      </c>
      <c r="E33" s="57" t="e">
        <f t="shared" si="1"/>
        <v>#DIV/0!</v>
      </c>
      <c r="F33" s="58" t="s">
        <v>18</v>
      </c>
    </row>
    <row r="34" spans="1:6" ht="93.75" customHeight="1" x14ac:dyDescent="0.25">
      <c r="A34" s="19">
        <v>3</v>
      </c>
      <c r="B34" s="20" t="s">
        <v>59</v>
      </c>
      <c r="C34" s="56">
        <f>'начало года'!AK21</f>
        <v>71.875000000000014</v>
      </c>
      <c r="D34" s="56" t="e">
        <f>'конец года'!AJ21</f>
        <v>#DIV/0!</v>
      </c>
      <c r="E34" s="57" t="e">
        <f t="shared" si="1"/>
        <v>#DIV/0!</v>
      </c>
      <c r="F34" s="58" t="s">
        <v>18</v>
      </c>
    </row>
    <row r="35" spans="1:6" ht="102" customHeight="1" x14ac:dyDescent="0.25">
      <c r="A35" s="19">
        <v>4</v>
      </c>
      <c r="B35" s="55" t="s">
        <v>60</v>
      </c>
      <c r="C35" s="56">
        <f>'начало года'!AK29</f>
        <v>68.910256410256423</v>
      </c>
      <c r="D35" s="56" t="e">
        <f>'конец года'!AJ29</f>
        <v>#DIV/0!</v>
      </c>
      <c r="E35" s="57" t="e">
        <f t="shared" si="1"/>
        <v>#DIV/0!</v>
      </c>
      <c r="F35" s="58" t="s">
        <v>18</v>
      </c>
    </row>
    <row r="36" spans="1:6" ht="64.5" x14ac:dyDescent="0.25">
      <c r="A36" s="19">
        <v>5</v>
      </c>
      <c r="B36" s="20" t="s">
        <v>5</v>
      </c>
      <c r="C36" s="56">
        <f>'начало года'!AK35</f>
        <v>66.538461538461547</v>
      </c>
      <c r="D36" s="56" t="e">
        <f>'конец года'!AJ35</f>
        <v>#DIV/0!</v>
      </c>
      <c r="E36" s="57" t="e">
        <f t="shared" si="1"/>
        <v>#DIV/0!</v>
      </c>
      <c r="F36" s="58" t="s">
        <v>18</v>
      </c>
    </row>
    <row r="37" spans="1:6" ht="93.75" customHeight="1" x14ac:dyDescent="0.25">
      <c r="A37" s="19">
        <v>6</v>
      </c>
      <c r="B37" s="20" t="s">
        <v>6</v>
      </c>
      <c r="C37" s="56">
        <f>'начало года'!AK40</f>
        <v>70.833333333333343</v>
      </c>
      <c r="D37" s="56" t="e">
        <f>'конец года'!AJ40</f>
        <v>#DIV/0!</v>
      </c>
      <c r="E37" s="57" t="e">
        <f t="shared" si="1"/>
        <v>#DIV/0!</v>
      </c>
      <c r="F37" s="58" t="s">
        <v>18</v>
      </c>
    </row>
    <row r="38" spans="1:6" ht="102" customHeight="1" x14ac:dyDescent="0.25">
      <c r="A38" s="19">
        <v>7</v>
      </c>
      <c r="B38" s="55" t="s">
        <v>61</v>
      </c>
      <c r="C38" s="56">
        <f>'начало года'!AK46</f>
        <v>64.615384615384627</v>
      </c>
      <c r="D38" s="56" t="e">
        <f>'конец года'!AJ46</f>
        <v>#DIV/0!</v>
      </c>
      <c r="E38" s="57" t="e">
        <f t="shared" si="1"/>
        <v>#DIV/0!</v>
      </c>
      <c r="F38" s="58" t="s">
        <v>18</v>
      </c>
    </row>
    <row r="39" spans="1:6" x14ac:dyDescent="0.25">
      <c r="A39" s="19"/>
      <c r="B39" s="20"/>
      <c r="C39" s="56">
        <f>AVERAGE(C32:C38)</f>
        <v>69.262820512820525</v>
      </c>
      <c r="D39" s="56" t="e">
        <f>AVERAGE(D32:D38)</f>
        <v>#DIV/0!</v>
      </c>
      <c r="E39" s="57" t="e">
        <f t="shared" si="1"/>
        <v>#DIV/0!</v>
      </c>
      <c r="F39" s="58" t="s">
        <v>18</v>
      </c>
    </row>
    <row r="40" spans="1:6" x14ac:dyDescent="0.25">
      <c r="A40" s="12"/>
      <c r="B40" s="16"/>
      <c r="C40" s="13"/>
      <c r="D40" s="13"/>
      <c r="E40" s="13"/>
      <c r="F40" s="14"/>
    </row>
    <row r="41" spans="1:6" x14ac:dyDescent="0.25">
      <c r="A41" s="15" t="s">
        <v>20</v>
      </c>
      <c r="B41" s="12"/>
      <c r="C41" s="13"/>
      <c r="D41" s="13"/>
      <c r="E41" s="13"/>
      <c r="F41" s="14"/>
    </row>
    <row r="42" spans="1:6" x14ac:dyDescent="0.25">
      <c r="A42" s="26">
        <v>1</v>
      </c>
      <c r="B42" s="8" t="s">
        <v>36</v>
      </c>
      <c r="C42" s="9"/>
      <c r="D42" s="9"/>
      <c r="E42" s="9"/>
      <c r="F42" s="27"/>
    </row>
    <row r="43" spans="1:6" ht="30" x14ac:dyDescent="0.25">
      <c r="A43" s="21" t="s">
        <v>37</v>
      </c>
      <c r="B43" s="18" t="s">
        <v>38</v>
      </c>
      <c r="C43" s="22">
        <f>'начало года'!AK46</f>
        <v>64.615384615384627</v>
      </c>
      <c r="D43" s="22" t="e">
        <f>'конец года'!AJ46</f>
        <v>#DIV/0!</v>
      </c>
      <c r="E43" s="23" t="e">
        <f>D43-C43</f>
        <v>#DIV/0!</v>
      </c>
      <c r="F43" s="24" t="s">
        <v>18</v>
      </c>
    </row>
    <row r="44" spans="1:6" ht="30" x14ac:dyDescent="0.25">
      <c r="A44" s="21" t="s">
        <v>39</v>
      </c>
      <c r="B44" s="18" t="s">
        <v>34</v>
      </c>
      <c r="C44" s="22">
        <f>'начало года'!AK56</f>
        <v>70.192307692307693</v>
      </c>
      <c r="D44" s="22" t="e">
        <f>'конец года'!AJ56</f>
        <v>#DIV/0!</v>
      </c>
      <c r="E44" s="23" t="e">
        <f>D44-C44</f>
        <v>#DIV/0!</v>
      </c>
      <c r="F44" s="24" t="s">
        <v>18</v>
      </c>
    </row>
    <row r="45" spans="1:6" ht="30" x14ac:dyDescent="0.25">
      <c r="A45" s="21" t="s">
        <v>40</v>
      </c>
      <c r="B45" s="18" t="s">
        <v>35</v>
      </c>
      <c r="C45" s="22">
        <f>'начало года'!AK60</f>
        <v>70.192307692307693</v>
      </c>
      <c r="D45" s="22" t="e">
        <f>'конец года'!AI60</f>
        <v>#DIV/0!</v>
      </c>
      <c r="E45" s="23" t="e">
        <f>D45-C45</f>
        <v>#DIV/0!</v>
      </c>
      <c r="F45" s="24" t="s">
        <v>18</v>
      </c>
    </row>
    <row r="46" spans="1:6" ht="45" x14ac:dyDescent="0.25">
      <c r="A46" s="29" t="s">
        <v>41</v>
      </c>
      <c r="B46" s="28" t="s">
        <v>42</v>
      </c>
      <c r="C46" s="72">
        <f>'начало года'!AK62</f>
        <v>67.857142857142861</v>
      </c>
      <c r="D46" s="30" t="e">
        <f>'конец года'!AJ62</f>
        <v>#DIV/0!</v>
      </c>
      <c r="E46" s="31" t="e">
        <f>D46-C46</f>
        <v>#DIV/0!</v>
      </c>
      <c r="F46" s="32" t="s">
        <v>18</v>
      </c>
    </row>
    <row r="47" spans="1:6" x14ac:dyDescent="0.25">
      <c r="A47" s="33">
        <v>2</v>
      </c>
      <c r="B47" s="18" t="s">
        <v>9</v>
      </c>
      <c r="C47" s="153"/>
      <c r="D47" s="154"/>
      <c r="E47" s="154"/>
      <c r="F47" s="155"/>
    </row>
    <row r="48" spans="1:6" x14ac:dyDescent="0.25">
      <c r="A48" s="21" t="s">
        <v>43</v>
      </c>
      <c r="B48" s="18" t="s">
        <v>44</v>
      </c>
      <c r="C48" s="22">
        <f>'начало года'!AK69</f>
        <v>60.256410256410255</v>
      </c>
      <c r="D48" s="22" t="e">
        <f>'конец года'!AJ69</f>
        <v>#DIV/0!</v>
      </c>
      <c r="E48" s="23" t="e">
        <f>D48-C48</f>
        <v>#DIV/0!</v>
      </c>
      <c r="F48" s="24" t="s">
        <v>18</v>
      </c>
    </row>
    <row r="49" spans="1:6" x14ac:dyDescent="0.25">
      <c r="A49" s="21" t="s">
        <v>45</v>
      </c>
      <c r="B49" s="18" t="s">
        <v>46</v>
      </c>
      <c r="C49" s="22">
        <f>'начало года'!AK72</f>
        <v>66.346153846153854</v>
      </c>
      <c r="D49" s="22" t="e">
        <f>'конец года'!AJ72</f>
        <v>#DIV/0!</v>
      </c>
      <c r="E49" s="23" t="e">
        <f>D49-C49</f>
        <v>#DIV/0!</v>
      </c>
      <c r="F49" s="24" t="s">
        <v>18</v>
      </c>
    </row>
    <row r="50" spans="1:6" x14ac:dyDescent="0.25">
      <c r="A50" s="21" t="s">
        <v>47</v>
      </c>
      <c r="B50" s="18" t="s">
        <v>48</v>
      </c>
      <c r="C50" s="22">
        <f>'начало года'!AK74</f>
        <v>70.192307692307693</v>
      </c>
      <c r="D50" s="22" t="e">
        <f>'конец года'!AJ74</f>
        <v>#DIV/0!</v>
      </c>
      <c r="E50" s="23" t="e">
        <f>D50-C50</f>
        <v>#DIV/0!</v>
      </c>
      <c r="F50" s="24" t="s">
        <v>18</v>
      </c>
    </row>
    <row r="51" spans="1:6" ht="30" x14ac:dyDescent="0.25">
      <c r="A51" s="33">
        <v>3</v>
      </c>
      <c r="B51" s="18" t="s">
        <v>22</v>
      </c>
      <c r="C51" s="22"/>
      <c r="D51" s="22"/>
      <c r="E51" s="23"/>
      <c r="F51" s="24"/>
    </row>
    <row r="52" spans="1:6" x14ac:dyDescent="0.25">
      <c r="A52" s="21" t="s">
        <v>49</v>
      </c>
      <c r="B52" s="18" t="s">
        <v>50</v>
      </c>
      <c r="C52" s="22">
        <f>'начало года'!AK76</f>
        <v>67.788461538461547</v>
      </c>
      <c r="D52" s="22" t="e">
        <f>'конец года'!AJ76</f>
        <v>#DIV/0!</v>
      </c>
      <c r="E52" s="23"/>
      <c r="F52" s="24"/>
    </row>
    <row r="53" spans="1:6" x14ac:dyDescent="0.25">
      <c r="A53" s="21" t="s">
        <v>51</v>
      </c>
      <c r="B53" s="18" t="s">
        <v>10</v>
      </c>
      <c r="C53" s="22">
        <f>'начало года'!AK80</f>
        <v>64.423076923076934</v>
      </c>
      <c r="D53" s="22" t="e">
        <f>'конец года'!AJ80</f>
        <v>#DIV/0!</v>
      </c>
      <c r="E53" s="23" t="e">
        <f>D53-C53</f>
        <v>#DIV/0!</v>
      </c>
      <c r="F53" s="24" t="s">
        <v>18</v>
      </c>
    </row>
    <row r="54" spans="1:6" x14ac:dyDescent="0.25">
      <c r="A54" s="33">
        <v>4</v>
      </c>
      <c r="B54" s="18" t="s">
        <v>11</v>
      </c>
      <c r="C54" s="22"/>
      <c r="D54" s="22"/>
      <c r="E54" s="23"/>
      <c r="F54" s="24"/>
    </row>
    <row r="55" spans="1:6" x14ac:dyDescent="0.25">
      <c r="A55" s="21" t="s">
        <v>52</v>
      </c>
      <c r="B55" s="18" t="s">
        <v>30</v>
      </c>
      <c r="C55" s="22">
        <f>'начало года'!AK84</f>
        <v>64.010989010989022</v>
      </c>
      <c r="D55" s="22" t="e">
        <f>'конец года'!AJ84</f>
        <v>#DIV/0!</v>
      </c>
      <c r="E55" s="23" t="e">
        <f>D55-C55</f>
        <v>#DIV/0!</v>
      </c>
      <c r="F55" s="24" t="s">
        <v>18</v>
      </c>
    </row>
    <row r="56" spans="1:6" x14ac:dyDescent="0.25">
      <c r="A56" s="21" t="s">
        <v>54</v>
      </c>
      <c r="B56" s="18" t="s">
        <v>32</v>
      </c>
      <c r="C56" s="22">
        <f>'начало года'!AK91</f>
        <v>68.269230769230774</v>
      </c>
      <c r="D56" s="22" t="e">
        <f>'конец года'!AJ91</f>
        <v>#DIV/0!</v>
      </c>
      <c r="E56" s="23" t="e">
        <f>D56-C56</f>
        <v>#DIV/0!</v>
      </c>
      <c r="F56" s="24" t="s">
        <v>18</v>
      </c>
    </row>
    <row r="57" spans="1:6" x14ac:dyDescent="0.25">
      <c r="A57" s="21" t="s">
        <v>55</v>
      </c>
      <c r="B57" s="18" t="s">
        <v>53</v>
      </c>
      <c r="C57" s="22">
        <f>'начало года'!AK93</f>
        <v>69.230769230769226</v>
      </c>
      <c r="D57" s="22" t="e">
        <f>'конец года'!AJ93</f>
        <v>#DIV/0!</v>
      </c>
      <c r="E57" s="23" t="e">
        <f>D57-C57</f>
        <v>#DIV/0!</v>
      </c>
      <c r="F57" s="24" t="s">
        <v>18</v>
      </c>
    </row>
  </sheetData>
  <mergeCells count="4">
    <mergeCell ref="C47:F47"/>
    <mergeCell ref="E1:F1"/>
    <mergeCell ref="B28:D28"/>
    <mergeCell ref="A30:F3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начало года</vt:lpstr>
      <vt:lpstr>конец года</vt:lpstr>
      <vt:lpstr>динамика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Гузель</dc:creator>
  <cp:lastModifiedBy>dinagainullina@outlook.com</cp:lastModifiedBy>
  <cp:lastPrinted>2015-09-02T06:35:12Z</cp:lastPrinted>
  <dcterms:created xsi:type="dcterms:W3CDTF">2015-01-24T20:37:14Z</dcterms:created>
  <dcterms:modified xsi:type="dcterms:W3CDTF">2022-11-11T11:25:54Z</dcterms:modified>
</cp:coreProperties>
</file>